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 activeTab="2"/>
  </bookViews>
  <sheets>
    <sheet name="2019" sheetId="4" r:id="rId1"/>
    <sheet name="2020" sheetId="7" r:id="rId2"/>
    <sheet name="2021" sheetId="9" r:id="rId3"/>
  </sheets>
  <definedNames>
    <definedName name="_xlnm.Print_Area" localSheetId="0">'2019'!$D$20</definedName>
    <definedName name="_xlnm.Print_Area" localSheetId="1">'2020'!$C$18</definedName>
    <definedName name="_xlnm.Print_Area" localSheetId="2">'2021'!$C$21</definedName>
  </definedNames>
  <calcPr calcId="162913"/>
</workbook>
</file>

<file path=xl/calcChain.xml><?xml version="1.0" encoding="utf-8"?>
<calcChain xmlns="http://schemas.openxmlformats.org/spreadsheetml/2006/main">
  <c r="P20" i="9" l="1"/>
  <c r="N24" i="9"/>
  <c r="L24" i="9"/>
  <c r="M24" i="9"/>
  <c r="O24" i="9"/>
  <c r="M17" i="9"/>
  <c r="N17" i="9"/>
  <c r="L17" i="9"/>
  <c r="O17" i="9"/>
  <c r="L16" i="9"/>
  <c r="L21" i="9" s="1"/>
  <c r="O16" i="9"/>
  <c r="O20" i="9" s="1"/>
  <c r="P8" i="9"/>
  <c r="O21" i="9" l="1"/>
  <c r="L20" i="9"/>
  <c r="N16" i="9"/>
  <c r="M16" i="9"/>
  <c r="M21" i="9" l="1"/>
  <c r="M20" i="9"/>
  <c r="N21" i="9"/>
  <c r="N20" i="9"/>
  <c r="L5" i="9" l="1"/>
  <c r="M5" i="9"/>
  <c r="N5" i="9"/>
  <c r="O5" i="9"/>
  <c r="L4" i="9"/>
  <c r="M4" i="9"/>
  <c r="N4" i="9"/>
  <c r="O4" i="9"/>
  <c r="L9" i="9" l="1"/>
  <c r="L8" i="9"/>
  <c r="O9" i="9"/>
  <c r="O8" i="9"/>
  <c r="N9" i="9"/>
  <c r="N8" i="9"/>
  <c r="M9" i="9"/>
  <c r="M8" i="9"/>
  <c r="O16" i="4"/>
  <c r="K17" i="4"/>
  <c r="H16" i="4"/>
  <c r="H21" i="4" s="1"/>
  <c r="G17" i="4"/>
  <c r="E16" i="4"/>
  <c r="I16" i="4"/>
  <c r="P23" i="4"/>
  <c r="E24" i="4"/>
  <c r="L24" i="4"/>
  <c r="M24" i="4"/>
  <c r="O5" i="4"/>
  <c r="O8" i="4" s="1"/>
  <c r="N5" i="4"/>
  <c r="M4" i="4"/>
  <c r="G4" i="4"/>
  <c r="P7" i="4"/>
  <c r="L4" i="4"/>
  <c r="N24" i="4"/>
  <c r="K24" i="4"/>
  <c r="F24" i="4"/>
  <c r="O24" i="4"/>
  <c r="J24" i="4"/>
  <c r="I24" i="4"/>
  <c r="H24" i="4"/>
  <c r="G24" i="4"/>
  <c r="N17" i="4"/>
  <c r="M16" i="4"/>
  <c r="L16" i="4"/>
  <c r="K16" i="4"/>
  <c r="F17" i="4"/>
  <c r="D16" i="4"/>
  <c r="J17" i="4"/>
  <c r="I17" i="4"/>
  <c r="H17" i="4"/>
  <c r="N16" i="4"/>
  <c r="N21" i="4" s="1"/>
  <c r="J16" i="4"/>
  <c r="F16" i="4"/>
  <c r="L5" i="4"/>
  <c r="K4" i="4"/>
  <c r="I4" i="4"/>
  <c r="I9" i="4" s="1"/>
  <c r="E5" i="4"/>
  <c r="I5" i="4"/>
  <c r="H5" i="4"/>
  <c r="G5" i="4"/>
  <c r="F5" i="4"/>
  <c r="O4" i="4"/>
  <c r="H4" i="4"/>
  <c r="H9" i="4" s="1"/>
  <c r="D4" i="4"/>
  <c r="P26" i="9"/>
  <c r="P23" i="9"/>
  <c r="P19" i="9"/>
  <c r="P19" i="7"/>
  <c r="P23" i="7"/>
  <c r="P26" i="7"/>
  <c r="L5" i="7"/>
  <c r="M5" i="7"/>
  <c r="N5" i="7"/>
  <c r="O5" i="7"/>
  <c r="K5" i="7"/>
  <c r="J5" i="7"/>
  <c r="I5" i="7"/>
  <c r="H5" i="7"/>
  <c r="G5" i="7"/>
  <c r="F5" i="7"/>
  <c r="E5" i="7"/>
  <c r="D5" i="7"/>
  <c r="G9" i="4" l="1"/>
  <c r="F21" i="4"/>
  <c r="G16" i="4"/>
  <c r="G21" i="4" s="1"/>
  <c r="K21" i="4"/>
  <c r="O17" i="4"/>
  <c r="O20" i="4" s="1"/>
  <c r="J21" i="4"/>
  <c r="I21" i="4"/>
  <c r="F20" i="4"/>
  <c r="N20" i="4"/>
  <c r="K20" i="4"/>
  <c r="G20" i="4"/>
  <c r="H20" i="4"/>
  <c r="I20" i="4"/>
  <c r="J20" i="4"/>
  <c r="P26" i="4"/>
  <c r="G8" i="4"/>
  <c r="I8" i="4"/>
  <c r="M5" i="4"/>
  <c r="O9" i="4"/>
  <c r="N4" i="4"/>
  <c r="N9" i="4" s="1"/>
  <c r="F4" i="4"/>
  <c r="F9" i="4" s="1"/>
  <c r="E4" i="4"/>
  <c r="E9" i="4" s="1"/>
  <c r="N8" i="4"/>
  <c r="H8" i="4"/>
  <c r="M8" i="4"/>
  <c r="P11" i="4"/>
  <c r="J4" i="4"/>
  <c r="L8" i="4"/>
  <c r="L9" i="4"/>
  <c r="M9" i="4"/>
  <c r="J5" i="4"/>
  <c r="J8" i="4" s="1"/>
  <c r="D17" i="4"/>
  <c r="L17" i="4"/>
  <c r="L20" i="4" s="1"/>
  <c r="K5" i="4"/>
  <c r="K8" i="4" s="1"/>
  <c r="E17" i="4"/>
  <c r="E20" i="4" s="1"/>
  <c r="M17" i="4"/>
  <c r="M20" i="4" s="1"/>
  <c r="P19" i="4"/>
  <c r="D24" i="4"/>
  <c r="P24" i="4" s="1"/>
  <c r="D5" i="4"/>
  <c r="D9" i="4" s="1"/>
  <c r="M21" i="4" l="1"/>
  <c r="O21" i="4"/>
  <c r="K9" i="4"/>
  <c r="P16" i="4"/>
  <c r="P4" i="4"/>
  <c r="E8" i="4"/>
  <c r="F8" i="4"/>
  <c r="L21" i="4"/>
  <c r="D8" i="4"/>
  <c r="P5" i="4"/>
  <c r="P17" i="4"/>
  <c r="D20" i="4"/>
  <c r="D21" i="4"/>
  <c r="J9" i="4"/>
  <c r="E21" i="4"/>
  <c r="P20" i="4" l="1"/>
  <c r="P9" i="4"/>
  <c r="P8" i="4"/>
  <c r="P21" i="4"/>
  <c r="D5" i="9" l="1"/>
  <c r="I5" i="9" l="1"/>
  <c r="F5" i="9" l="1"/>
  <c r="H5" i="9"/>
  <c r="K5" i="9"/>
  <c r="E5" i="9"/>
  <c r="G5" i="9"/>
  <c r="J5" i="9" l="1"/>
  <c r="I24" i="9" l="1"/>
  <c r="J24" i="9"/>
  <c r="K24" i="9"/>
  <c r="H24" i="9"/>
  <c r="G24" i="9"/>
  <c r="F24" i="9"/>
  <c r="E24" i="9"/>
  <c r="I16" i="9"/>
  <c r="H17" i="9"/>
  <c r="E17" i="9"/>
  <c r="G17" i="9"/>
  <c r="F17" i="9"/>
  <c r="F16" i="9"/>
  <c r="K4" i="9"/>
  <c r="J4" i="9"/>
  <c r="I4" i="9"/>
  <c r="G4" i="9"/>
  <c r="F4" i="9"/>
  <c r="F9" i="9" s="1"/>
  <c r="E4" i="9"/>
  <c r="E9" i="9" s="1"/>
  <c r="D4" i="9"/>
  <c r="D9" i="9" s="1"/>
  <c r="P7" i="9"/>
  <c r="P5" i="9"/>
  <c r="H4" i="9"/>
  <c r="H8" i="9" s="1"/>
  <c r="E17" i="7"/>
  <c r="I17" i="7"/>
  <c r="M17" i="7"/>
  <c r="G17" i="7"/>
  <c r="H17" i="7"/>
  <c r="J17" i="7"/>
  <c r="K17" i="7"/>
  <c r="L17" i="7"/>
  <c r="O17" i="7"/>
  <c r="E16" i="7"/>
  <c r="M16" i="7"/>
  <c r="E24" i="7"/>
  <c r="F24" i="7"/>
  <c r="G24" i="7"/>
  <c r="H24" i="7"/>
  <c r="I24" i="7"/>
  <c r="J24" i="7"/>
  <c r="K24" i="7"/>
  <c r="L24" i="7"/>
  <c r="M24" i="7"/>
  <c r="N24" i="7"/>
  <c r="O24" i="7"/>
  <c r="I16" i="7"/>
  <c r="G16" i="7"/>
  <c r="P5" i="7"/>
  <c r="P7" i="7"/>
  <c r="F4" i="7"/>
  <c r="F9" i="7" s="1"/>
  <c r="G4" i="7"/>
  <c r="G8" i="7" s="1"/>
  <c r="H4" i="7"/>
  <c r="H9" i="7" s="1"/>
  <c r="I4" i="7"/>
  <c r="I9" i="7" s="1"/>
  <c r="J4" i="7"/>
  <c r="J9" i="7" s="1"/>
  <c r="K4" i="7"/>
  <c r="K9" i="7" s="1"/>
  <c r="L4" i="7"/>
  <c r="L9" i="7" s="1"/>
  <c r="M4" i="7"/>
  <c r="N4" i="7"/>
  <c r="N9" i="7" s="1"/>
  <c r="O4" i="7"/>
  <c r="D4" i="7"/>
  <c r="D8" i="7" s="1"/>
  <c r="E4" i="7"/>
  <c r="E9" i="7" s="1"/>
  <c r="F21" i="9" l="1"/>
  <c r="D8" i="9"/>
  <c r="O8" i="7"/>
  <c r="O9" i="7"/>
  <c r="I17" i="9"/>
  <c r="I21" i="9" s="1"/>
  <c r="M21" i="7"/>
  <c r="E21" i="7"/>
  <c r="N16" i="7"/>
  <c r="N21" i="7" s="1"/>
  <c r="F16" i="7"/>
  <c r="G16" i="9"/>
  <c r="G21" i="9" s="1"/>
  <c r="H16" i="9"/>
  <c r="H21" i="9" s="1"/>
  <c r="J16" i="7"/>
  <c r="J21" i="7" s="1"/>
  <c r="D16" i="7"/>
  <c r="G8" i="9"/>
  <c r="G9" i="9"/>
  <c r="L8" i="7"/>
  <c r="N17" i="7"/>
  <c r="F17" i="7"/>
  <c r="H9" i="9"/>
  <c r="D16" i="9"/>
  <c r="D24" i="7"/>
  <c r="P24" i="7" s="1"/>
  <c r="P11" i="9"/>
  <c r="E16" i="9"/>
  <c r="E21" i="9" s="1"/>
  <c r="F8" i="7"/>
  <c r="G9" i="7"/>
  <c r="K16" i="7"/>
  <c r="K21" i="7" s="1"/>
  <c r="D17" i="7"/>
  <c r="P17" i="7" s="1"/>
  <c r="N8" i="7"/>
  <c r="K16" i="9"/>
  <c r="F20" i="9"/>
  <c r="G20" i="9"/>
  <c r="J16" i="9"/>
  <c r="I20" i="9"/>
  <c r="E20" i="9"/>
  <c r="I9" i="9"/>
  <c r="I8" i="9"/>
  <c r="K8" i="9"/>
  <c r="K9" i="9"/>
  <c r="J8" i="9"/>
  <c r="J9" i="9"/>
  <c r="P4" i="9"/>
  <c r="K17" i="9"/>
  <c r="J17" i="9"/>
  <c r="D17" i="9"/>
  <c r="E8" i="9"/>
  <c r="F8" i="9"/>
  <c r="D24" i="9"/>
  <c r="P24" i="9" s="1"/>
  <c r="L16" i="7"/>
  <c r="L20" i="7" s="1"/>
  <c r="H16" i="7"/>
  <c r="O16" i="7"/>
  <c r="O20" i="7" s="1"/>
  <c r="M9" i="7"/>
  <c r="M8" i="7"/>
  <c r="G20" i="7"/>
  <c r="G21" i="7"/>
  <c r="K8" i="7"/>
  <c r="J8" i="7"/>
  <c r="I8" i="7"/>
  <c r="H8" i="7"/>
  <c r="P11" i="7"/>
  <c r="E8" i="7"/>
  <c r="I20" i="7"/>
  <c r="I21" i="7"/>
  <c r="E20" i="7"/>
  <c r="M20" i="7"/>
  <c r="P4" i="7"/>
  <c r="P16" i="9" l="1"/>
  <c r="P17" i="9"/>
  <c r="H20" i="9"/>
  <c r="P16" i="7"/>
  <c r="P20" i="7" s="1"/>
  <c r="F20" i="7"/>
  <c r="D21" i="7"/>
  <c r="K20" i="7"/>
  <c r="J20" i="7"/>
  <c r="P8" i="7"/>
  <c r="K20" i="9"/>
  <c r="P9" i="9"/>
  <c r="F21" i="7"/>
  <c r="N20" i="7"/>
  <c r="L21" i="7"/>
  <c r="K21" i="9"/>
  <c r="D20" i="7"/>
  <c r="J20" i="9"/>
  <c r="D20" i="9"/>
  <c r="J21" i="9"/>
  <c r="D21" i="9"/>
  <c r="H21" i="7"/>
  <c r="H20" i="7"/>
  <c r="O21" i="7"/>
  <c r="P21" i="9" l="1"/>
  <c r="P21" i="7"/>
  <c r="D9" i="7"/>
  <c r="P9" i="7" s="1"/>
</calcChain>
</file>

<file path=xl/sharedStrings.xml><?xml version="1.0" encoding="utf-8"?>
<sst xmlns="http://schemas.openxmlformats.org/spreadsheetml/2006/main" count="186" uniqueCount="36">
  <si>
    <t>№ п/п</t>
  </si>
  <si>
    <t>Показатель</t>
  </si>
  <si>
    <t>Баланс электрической мощности по сетям ВН, СН1, СН2 и НН, МВт</t>
  </si>
  <si>
    <t>Баланс электрической энергии по сетям ВН, СН1, СН2 и НН, млн.кВтч</t>
  </si>
  <si>
    <t>Поступление эл. энергии в сеть</t>
  </si>
  <si>
    <t>Потери в электрической сети, в т.ч. относимые на:</t>
  </si>
  <si>
    <t>собственное потребление</t>
  </si>
  <si>
    <t>передачу сторонним потребителям (субабонентам)</t>
  </si>
  <si>
    <t>Относительные потери</t>
  </si>
  <si>
    <t>Отпуск из сети (полезный отпуск ), в т.ч. для</t>
  </si>
  <si>
    <t>собственного потребления</t>
  </si>
  <si>
    <t>передачи сторонним потребителям (субабонентам)</t>
  </si>
  <si>
    <t>2.1</t>
  </si>
  <si>
    <t>2.2</t>
  </si>
  <si>
    <t>4.1</t>
  </si>
  <si>
    <t>4.2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</si>
  <si>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</si>
  <si>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</si>
  <si>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</si>
  <si>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</si>
  <si>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</si>
  <si>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</si>
  <si>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</si>
  <si>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</si>
  <si>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</si>
  <si>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</si>
  <si>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</si>
  <si>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</si>
  <si>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</si>
  <si>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5</t>
  </si>
  <si>
    <t>Поступление в сеть</t>
  </si>
  <si>
    <t>Отпуск из сети (полезный отпуск), в т.ч. для</t>
  </si>
  <si>
    <t xml:space="preserve">Заявленная мощность </t>
  </si>
  <si>
    <t>сторонних потребителей (субабонентов)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</si>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</sst>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d\ mmm;@"/>
    <numFmt numFmtId="165" formatCode="0.00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4" fontId="3" fillId="0" borderId="0"/>
    <xf numFmtId="9" fontId="6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2" fontId="3" fillId="3" borderId="0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1" fillId="3" borderId="0" xfId="1" applyNumberFormat="1" applyFont="1" applyFill="1" applyBorder="1" applyAlignment="1">
      <alignment horizontal="center"/>
    </xf>
    <xf numFmtId="1" fontId="1" fillId="3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left" vertical="center" wrapText="1"/>
    </xf>
    <xf numFmtId="0" fontId="10" fillId="0" borderId="2" xfId="3" applyFont="1" applyBorder="1" applyAlignment="1">
      <alignment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/>
    </xf>
    <xf numFmtId="9" fontId="1" fillId="3" borderId="1" xfId="2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/>
    </xf>
    <xf numFmtId="166" fontId="7" fillId="3" borderId="1" xfId="2" applyNumberFormat="1" applyFont="1" applyFill="1" applyBorder="1" applyAlignment="1">
      <alignment horizontal="center"/>
    </xf>
    <xf numFmtId="2" fontId="5" fillId="3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1"/>
    <cellStyle name="Обычный_FORM3.1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90" zoomScaleNormal="90" workbookViewId="0">
      <selection activeCell="U21" sqref="U21"/>
    </sheetView>
  </sheetViews>
  <sheetFormatPr defaultRowHeight="15" x14ac:dyDescent="0.25"/>
  <cols>
    <col min="1" max="2" width="9.140625" style="1"/>
    <col min="3" max="3" width="26.85546875" style="1" customWidth="1"/>
    <col min="4" max="4" width="9.28515625" style="1" customWidth="1"/>
    <col min="5" max="5" width="10" style="1" customWidth="1"/>
    <col min="6" max="6" width="9.42578125" style="1" customWidth="1"/>
    <col min="7" max="7" width="9.5703125" style="1" customWidth="1"/>
    <col min="8" max="8" width="10.7109375" style="1" customWidth="1"/>
    <col min="9" max="10" width="10.140625" style="1" customWidth="1"/>
    <col min="11" max="11" width="9.85546875" style="1" customWidth="1"/>
    <col min="12" max="12" width="10.28515625" style="1" bestFit="1" customWidth="1"/>
    <col min="13" max="13" width="10.5703125" style="1" customWidth="1"/>
    <col min="14" max="14" width="10.140625" style="1" customWidth="1"/>
    <col min="15" max="15" width="10.28515625" style="1" customWidth="1"/>
    <col min="16" max="16" width="9.5703125" style="1" customWidth="1"/>
    <col min="17" max="16384" width="9.140625" style="1"/>
  </cols>
  <sheetData>
    <row r="1" spans="1:16" ht="18.75" customHeigh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4"/>
    </row>
    <row r="3" spans="1:16" ht="15.75" x14ac:dyDescent="0.25">
      <c r="B3" s="3" t="s">
        <v>0</v>
      </c>
      <c r="C3" s="2" t="s">
        <v>1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15" t="s">
        <v>28</v>
      </c>
    </row>
    <row r="4" spans="1:16" ht="30" x14ac:dyDescent="0.25">
      <c r="B4" s="5">
        <v>1</v>
      </c>
      <c r="C4" s="6" t="s">
        <v>4</v>
      </c>
      <c r="D4" s="8">
        <f>D7+D11</f>
        <v>248.04162175000553</v>
      </c>
      <c r="E4" s="8">
        <f t="shared" ref="E4:O4" si="0">E7+E11</f>
        <v>219.16371317452959</v>
      </c>
      <c r="F4" s="8">
        <f t="shared" si="0"/>
        <v>217.64604743796079</v>
      </c>
      <c r="G4" s="8">
        <f t="shared" si="0"/>
        <v>175.48658618034312</v>
      </c>
      <c r="H4" s="8">
        <f t="shared" si="0"/>
        <v>157.03243828745823</v>
      </c>
      <c r="I4" s="8">
        <f t="shared" si="0"/>
        <v>125.04589921111814</v>
      </c>
      <c r="J4" s="8">
        <f t="shared" si="0"/>
        <v>126.74211265859843</v>
      </c>
      <c r="K4" s="8">
        <f t="shared" si="0"/>
        <v>124.87044805554167</v>
      </c>
      <c r="L4" s="8">
        <f t="shared" si="0"/>
        <v>156.15849637309532</v>
      </c>
      <c r="M4" s="8">
        <f t="shared" si="0"/>
        <v>204.69994603536227</v>
      </c>
      <c r="N4" s="8">
        <f t="shared" si="0"/>
        <v>243.87038397236535</v>
      </c>
      <c r="O4" s="8">
        <f t="shared" si="0"/>
        <v>274.97090927389223</v>
      </c>
      <c r="P4" s="12">
        <f>SUM(D4:O4)</f>
        <v>2273.7286024102705</v>
      </c>
    </row>
    <row r="5" spans="1:16" ht="30" x14ac:dyDescent="0.25">
      <c r="B5" s="5">
        <v>2</v>
      </c>
      <c r="C5" s="7" t="s">
        <v>5</v>
      </c>
      <c r="D5" s="8">
        <f>SUM(D6:D7)</f>
        <v>1.7746215660055673</v>
      </c>
      <c r="E5" s="8">
        <f t="shared" ref="E5:K5" si="1">SUM(E6:E7)</f>
        <v>1.6510160525300024</v>
      </c>
      <c r="F5" s="8">
        <f t="shared" si="1"/>
        <v>1.5510748159610628</v>
      </c>
      <c r="G5" s="8">
        <f t="shared" si="1"/>
        <v>1.2085037783429184</v>
      </c>
      <c r="H5" s="8">
        <f t="shared" si="1"/>
        <v>0.96499892545834776</v>
      </c>
      <c r="I5" s="8">
        <f t="shared" si="1"/>
        <v>0.81952867511809591</v>
      </c>
      <c r="J5" s="8">
        <f t="shared" si="1"/>
        <v>0.71788521059749089</v>
      </c>
      <c r="K5" s="8">
        <f t="shared" si="1"/>
        <v>0.83161784354268042</v>
      </c>
      <c r="L5" s="8">
        <f>SUM(L6:L7)</f>
        <v>1.0536428610944222</v>
      </c>
      <c r="M5" s="8">
        <f t="shared" ref="M5:O5" si="2">SUM(M6:M7)</f>
        <v>1.3605591513632598</v>
      </c>
      <c r="N5" s="8">
        <f t="shared" si="2"/>
        <v>1.6725119683652552</v>
      </c>
      <c r="O5" s="8">
        <f t="shared" si="2"/>
        <v>1.8211848458925322</v>
      </c>
      <c r="P5" s="13">
        <f t="shared" ref="P5:P11" si="3">SUM(D5:O5)</f>
        <v>15.427145694271635</v>
      </c>
    </row>
    <row r="6" spans="1:16" x14ac:dyDescent="0.25">
      <c r="B6" s="5" t="s">
        <v>12</v>
      </c>
      <c r="C6" s="6" t="s">
        <v>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 ht="45" x14ac:dyDescent="0.25">
      <c r="B7" s="5" t="s">
        <v>13</v>
      </c>
      <c r="C7" s="6" t="s">
        <v>7</v>
      </c>
      <c r="D7" s="8">
        <v>1.7746215660055673</v>
      </c>
      <c r="E7" s="8">
        <v>1.6510160525300024</v>
      </c>
      <c r="F7" s="8">
        <v>1.5510748159610628</v>
      </c>
      <c r="G7" s="8">
        <v>1.2085037783429184</v>
      </c>
      <c r="H7" s="8">
        <v>0.96499892545834776</v>
      </c>
      <c r="I7" s="8">
        <v>0.81952867511809591</v>
      </c>
      <c r="J7" s="8">
        <v>0.71788521059749089</v>
      </c>
      <c r="K7" s="8">
        <v>0.83161784354268042</v>
      </c>
      <c r="L7" s="8">
        <v>1.0536428610944222</v>
      </c>
      <c r="M7" s="8">
        <v>1.3605591513632598</v>
      </c>
      <c r="N7" s="8">
        <v>1.6725119683652552</v>
      </c>
      <c r="O7" s="8">
        <v>1.8211848458925322</v>
      </c>
      <c r="P7" s="13">
        <f t="shared" si="3"/>
        <v>15.427145694271635</v>
      </c>
    </row>
    <row r="8" spans="1:16" x14ac:dyDescent="0.25">
      <c r="B8" s="5">
        <v>3</v>
      </c>
      <c r="C8" s="6" t="s">
        <v>8</v>
      </c>
      <c r="D8" s="10">
        <f>D5/D4</f>
        <v>7.1545313785851654E-3</v>
      </c>
      <c r="E8" s="10">
        <f t="shared" ref="E8:O8" si="4">E5/E4</f>
        <v>7.5332546096042209E-3</v>
      </c>
      <c r="F8" s="10">
        <f t="shared" si="4"/>
        <v>7.1265930818394073E-3</v>
      </c>
      <c r="G8" s="10">
        <f t="shared" si="4"/>
        <v>6.8865877708793634E-3</v>
      </c>
      <c r="H8" s="10">
        <f t="shared" si="4"/>
        <v>6.1452202868547048E-3</v>
      </c>
      <c r="I8" s="10">
        <f t="shared" si="4"/>
        <v>6.5538228785453016E-3</v>
      </c>
      <c r="J8" s="10">
        <f t="shared" si="4"/>
        <v>5.6641411093662098E-3</v>
      </c>
      <c r="K8" s="10">
        <f t="shared" si="4"/>
        <v>6.659845115417392E-3</v>
      </c>
      <c r="L8" s="10">
        <f t="shared" si="4"/>
        <v>6.7472656663973563E-3</v>
      </c>
      <c r="M8" s="10">
        <f t="shared" si="4"/>
        <v>6.6466023939655595E-3</v>
      </c>
      <c r="N8" s="10">
        <f t="shared" si="4"/>
        <v>6.8582004141789481E-3</v>
      </c>
      <c r="O8" s="10">
        <f t="shared" si="4"/>
        <v>6.6231909793718997E-3</v>
      </c>
      <c r="P8" s="14">
        <f t="shared" si="3"/>
        <v>8.0599255685005533E-2</v>
      </c>
    </row>
    <row r="9" spans="1:16" ht="30" x14ac:dyDescent="0.25">
      <c r="B9" s="5">
        <v>4</v>
      </c>
      <c r="C9" s="6" t="s">
        <v>9</v>
      </c>
      <c r="D9" s="8">
        <f>D4-D5</f>
        <v>246.26700018399995</v>
      </c>
      <c r="E9" s="8">
        <f t="shared" ref="E9:O9" si="5">E4-E5</f>
        <v>217.51269712199959</v>
      </c>
      <c r="F9" s="8">
        <f t="shared" si="5"/>
        <v>216.09497262199972</v>
      </c>
      <c r="G9" s="8">
        <f t="shared" si="5"/>
        <v>174.27808240200019</v>
      </c>
      <c r="H9" s="8">
        <f t="shared" si="5"/>
        <v>156.06743936199987</v>
      </c>
      <c r="I9" s="8">
        <f t="shared" si="5"/>
        <v>124.22637053600005</v>
      </c>
      <c r="J9" s="8">
        <f t="shared" si="5"/>
        <v>126.02422744800094</v>
      </c>
      <c r="K9" s="8">
        <f t="shared" si="5"/>
        <v>124.038830211999</v>
      </c>
      <c r="L9" s="8">
        <f t="shared" si="5"/>
        <v>155.10485351200089</v>
      </c>
      <c r="M9" s="8">
        <f t="shared" si="5"/>
        <v>203.33938688399903</v>
      </c>
      <c r="N9" s="8">
        <f t="shared" si="5"/>
        <v>242.19787200400009</v>
      </c>
      <c r="O9" s="8">
        <f t="shared" si="5"/>
        <v>273.14972442799967</v>
      </c>
      <c r="P9" s="12">
        <f t="shared" si="3"/>
        <v>2258.3014567159989</v>
      </c>
    </row>
    <row r="10" spans="1:16" x14ac:dyDescent="0.25">
      <c r="B10" s="5" t="s">
        <v>14</v>
      </c>
      <c r="C10" s="6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45" x14ac:dyDescent="0.25">
      <c r="B11" s="5" t="s">
        <v>15</v>
      </c>
      <c r="C11" s="6" t="s">
        <v>11</v>
      </c>
      <c r="D11" s="8">
        <v>246.26700018399995</v>
      </c>
      <c r="E11" s="8">
        <v>217.51269712199959</v>
      </c>
      <c r="F11" s="8">
        <v>216.09497262199972</v>
      </c>
      <c r="G11" s="8">
        <v>174.27808240200019</v>
      </c>
      <c r="H11" s="8">
        <v>156.06743936199987</v>
      </c>
      <c r="I11" s="8">
        <v>124.22637053600005</v>
      </c>
      <c r="J11" s="8">
        <v>126.02422744800094</v>
      </c>
      <c r="K11" s="8">
        <v>124.038830211999</v>
      </c>
      <c r="L11" s="8">
        <v>155.10485351200089</v>
      </c>
      <c r="M11" s="8">
        <v>203.33938688399903</v>
      </c>
      <c r="N11" s="8">
        <v>242.19787200400009</v>
      </c>
      <c r="O11" s="8">
        <v>273.14972442799967</v>
      </c>
      <c r="P11" s="12">
        <f t="shared" si="3"/>
        <v>2258.3014567159989</v>
      </c>
    </row>
    <row r="13" spans="1:16" ht="18.75" customHeight="1" x14ac:dyDescent="0.25">
      <c r="B13" s="23" t="s">
        <v>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5" spans="1:16" ht="15.75" x14ac:dyDescent="0.25">
      <c r="B15" s="3" t="s">
        <v>0</v>
      </c>
      <c r="C15" s="2" t="s">
        <v>1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27</v>
      </c>
      <c r="P15" s="15" t="s">
        <v>28</v>
      </c>
    </row>
    <row r="16" spans="1:16" x14ac:dyDescent="0.25">
      <c r="B16" s="5">
        <v>1</v>
      </c>
      <c r="C16" s="6" t="s">
        <v>30</v>
      </c>
      <c r="D16" s="16">
        <f>D19+D23</f>
        <v>355.00327175268802</v>
      </c>
      <c r="E16" s="16">
        <f t="shared" ref="E16:O16" si="6">E19+E23</f>
        <v>330.00609437931763</v>
      </c>
      <c r="F16" s="16">
        <f t="shared" si="6"/>
        <v>300.32426348727125</v>
      </c>
      <c r="G16" s="16">
        <f t="shared" si="6"/>
        <v>250.50492946939065</v>
      </c>
      <c r="H16" s="16">
        <f t="shared" si="6"/>
        <v>217.31547330691237</v>
      </c>
      <c r="I16" s="16">
        <f t="shared" si="6"/>
        <v>183.70363869646991</v>
      </c>
      <c r="J16" s="16">
        <f t="shared" si="6"/>
        <v>177.44508968161156</v>
      </c>
      <c r="K16" s="16">
        <f t="shared" si="6"/>
        <v>175.38941712714583</v>
      </c>
      <c r="L16" s="16">
        <f t="shared" si="6"/>
        <v>223.90247910492164</v>
      </c>
      <c r="M16" s="16">
        <f t="shared" si="6"/>
        <v>280.32331030254505</v>
      </c>
      <c r="N16" s="16">
        <f t="shared" si="6"/>
        <v>349.01598149356039</v>
      </c>
      <c r="O16" s="16">
        <f t="shared" si="6"/>
        <v>380.90675537145825</v>
      </c>
      <c r="P16" s="18">
        <f>ROUND(SUM(D16:O16)/12,3)</f>
        <v>268.65300000000002</v>
      </c>
    </row>
    <row r="17" spans="2:16" ht="30" x14ac:dyDescent="0.25">
      <c r="B17" s="5">
        <v>2</v>
      </c>
      <c r="C17" s="6" t="s">
        <v>5</v>
      </c>
      <c r="D17" s="16">
        <f>SUM(D18:D19)</f>
        <v>13.346456989247313</v>
      </c>
      <c r="E17" s="16">
        <f t="shared" ref="E17:O17" si="7">SUM(E18:E19)</f>
        <v>2.5497436293183435</v>
      </c>
      <c r="F17" s="16">
        <f t="shared" si="7"/>
        <v>2.2191075974865622</v>
      </c>
      <c r="G17" s="16">
        <f t="shared" si="7"/>
        <v>2.1542705777236981</v>
      </c>
      <c r="H17" s="16">
        <f t="shared" si="7"/>
        <v>1.6243330354071484</v>
      </c>
      <c r="I17" s="16">
        <f t="shared" si="7"/>
        <v>1.3402762853588164</v>
      </c>
      <c r="J17" s="16">
        <f t="shared" si="7"/>
        <v>1.1015170364490536</v>
      </c>
      <c r="K17" s="16">
        <f t="shared" si="7"/>
        <v>0.96489947660953079</v>
      </c>
      <c r="L17" s="16">
        <f t="shared" si="7"/>
        <v>1.1550247826981672</v>
      </c>
      <c r="M17" s="16">
        <f t="shared" si="7"/>
        <v>1.4161866412559438</v>
      </c>
      <c r="N17" s="16">
        <f t="shared" si="7"/>
        <v>1.8896654880045276</v>
      </c>
      <c r="O17" s="16">
        <f t="shared" si="7"/>
        <v>2.2479999574801814</v>
      </c>
      <c r="P17" s="18">
        <f>ROUND(SUM(D17:O17)/12,3)</f>
        <v>2.6669999999999998</v>
      </c>
    </row>
    <row r="18" spans="2:16" x14ac:dyDescent="0.25">
      <c r="B18" s="11" t="s">
        <v>12</v>
      </c>
      <c r="C18" s="6" t="s">
        <v>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</row>
    <row r="19" spans="2:16" ht="45" x14ac:dyDescent="0.25">
      <c r="B19" s="11" t="s">
        <v>13</v>
      </c>
      <c r="C19" s="6" t="s">
        <v>7</v>
      </c>
      <c r="D19" s="16">
        <v>13.346456989247313</v>
      </c>
      <c r="E19" s="16">
        <v>2.5497436293183435</v>
      </c>
      <c r="F19" s="16">
        <v>2.2191075974865622</v>
      </c>
      <c r="G19" s="16">
        <v>2.1542705777236981</v>
      </c>
      <c r="H19" s="16">
        <v>1.6243330354071484</v>
      </c>
      <c r="I19" s="16">
        <v>1.3402762853588164</v>
      </c>
      <c r="J19" s="16">
        <v>1.1015170364490536</v>
      </c>
      <c r="K19" s="16">
        <v>0.96489947660953079</v>
      </c>
      <c r="L19" s="16">
        <v>1.1550247826981672</v>
      </c>
      <c r="M19" s="16">
        <v>1.4161866412559438</v>
      </c>
      <c r="N19" s="16">
        <v>1.8896654880045276</v>
      </c>
      <c r="O19" s="16">
        <v>2.2479999574801814</v>
      </c>
      <c r="P19" s="18">
        <f>ROUND(SUM(D19:O19)/12,3)</f>
        <v>2.6669999999999998</v>
      </c>
    </row>
    <row r="20" spans="2:16" x14ac:dyDescent="0.25">
      <c r="B20" s="11">
        <v>3</v>
      </c>
      <c r="C20" s="6" t="s">
        <v>8</v>
      </c>
      <c r="D20" s="10">
        <f>D17/D16</f>
        <v>3.7595307004790322E-2</v>
      </c>
      <c r="E20" s="10">
        <f t="shared" ref="E20:P20" si="8">E17/E16</f>
        <v>7.7263531575498768E-3</v>
      </c>
      <c r="F20" s="10">
        <f t="shared" si="8"/>
        <v>7.3890386734624105E-3</v>
      </c>
      <c r="G20" s="10">
        <f t="shared" si="8"/>
        <v>8.599713316168215E-3</v>
      </c>
      <c r="H20" s="10">
        <f t="shared" si="8"/>
        <v>7.4745392524954712E-3</v>
      </c>
      <c r="I20" s="10">
        <f t="shared" si="8"/>
        <v>7.2958613932156777E-3</v>
      </c>
      <c r="J20" s="10">
        <f t="shared" si="8"/>
        <v>6.2076501436331526E-3</v>
      </c>
      <c r="K20" s="10">
        <f t="shared" si="8"/>
        <v>5.5014692015883824E-3</v>
      </c>
      <c r="L20" s="10">
        <f t="shared" si="8"/>
        <v>5.1586064938428742E-3</v>
      </c>
      <c r="M20" s="10">
        <f t="shared" si="8"/>
        <v>5.051976019145513E-3</v>
      </c>
      <c r="N20" s="10">
        <f t="shared" si="8"/>
        <v>5.4142663608640323E-3</v>
      </c>
      <c r="O20" s="10">
        <f t="shared" si="8"/>
        <v>5.9017067189788847E-3</v>
      </c>
      <c r="P20" s="14">
        <f t="shared" si="8"/>
        <v>9.92730399437192E-3</v>
      </c>
    </row>
    <row r="21" spans="2:16" ht="30" x14ac:dyDescent="0.25">
      <c r="B21" s="11">
        <v>4</v>
      </c>
      <c r="C21" s="6" t="s">
        <v>31</v>
      </c>
      <c r="D21" s="16">
        <f>D16-D17</f>
        <v>341.65681476344071</v>
      </c>
      <c r="E21" s="16">
        <f t="shared" ref="E21:O21" si="9">E16-E17</f>
        <v>327.45635074999927</v>
      </c>
      <c r="F21" s="16">
        <f t="shared" si="9"/>
        <v>298.10515588978467</v>
      </c>
      <c r="G21" s="16">
        <f t="shared" si="9"/>
        <v>248.35065889166694</v>
      </c>
      <c r="H21" s="16">
        <f t="shared" si="9"/>
        <v>215.69114027150522</v>
      </c>
      <c r="I21" s="16">
        <f t="shared" si="9"/>
        <v>182.3633624111111</v>
      </c>
      <c r="J21" s="16">
        <f t="shared" si="9"/>
        <v>176.34357264516251</v>
      </c>
      <c r="K21" s="16">
        <f t="shared" si="9"/>
        <v>174.4245176505363</v>
      </c>
      <c r="L21" s="16">
        <f t="shared" si="9"/>
        <v>222.74745432222346</v>
      </c>
      <c r="M21" s="16">
        <f t="shared" si="9"/>
        <v>278.90712366128912</v>
      </c>
      <c r="N21" s="16">
        <f t="shared" si="9"/>
        <v>347.12631600555585</v>
      </c>
      <c r="O21" s="16">
        <f t="shared" si="9"/>
        <v>378.65875541397804</v>
      </c>
      <c r="P21" s="18">
        <f>ROUND(SUM(D21:O21)/12,3)</f>
        <v>265.98599999999999</v>
      </c>
    </row>
    <row r="22" spans="2:16" x14ac:dyDescent="0.25">
      <c r="B22" s="11" t="s">
        <v>14</v>
      </c>
      <c r="C22" s="6" t="s">
        <v>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</row>
    <row r="23" spans="2:16" ht="45" x14ac:dyDescent="0.25">
      <c r="B23" s="11" t="s">
        <v>15</v>
      </c>
      <c r="C23" s="6" t="s">
        <v>11</v>
      </c>
      <c r="D23" s="16">
        <v>341.65681476344071</v>
      </c>
      <c r="E23" s="16">
        <v>327.45635074999927</v>
      </c>
      <c r="F23" s="16">
        <v>298.10515588978467</v>
      </c>
      <c r="G23" s="16">
        <v>248.35065889166694</v>
      </c>
      <c r="H23" s="16">
        <v>215.69114027150522</v>
      </c>
      <c r="I23" s="16">
        <v>182.3633624111111</v>
      </c>
      <c r="J23" s="16">
        <v>176.34357264516251</v>
      </c>
      <c r="K23" s="16">
        <v>174.4245176505363</v>
      </c>
      <c r="L23" s="16">
        <v>222.74745432222346</v>
      </c>
      <c r="M23" s="16">
        <v>278.90712366128912</v>
      </c>
      <c r="N23" s="16">
        <v>347.12631600555585</v>
      </c>
      <c r="O23" s="16">
        <v>378.65875541397804</v>
      </c>
      <c r="P23" s="18">
        <f>ROUND(SUM(D23:O23)/12,3)</f>
        <v>265.98599999999999</v>
      </c>
    </row>
    <row r="24" spans="2:16" x14ac:dyDescent="0.25">
      <c r="B24" s="11" t="s">
        <v>29</v>
      </c>
      <c r="C24" s="6" t="s">
        <v>32</v>
      </c>
      <c r="D24" s="16">
        <f>SUM(D25:D26)</f>
        <v>341.65681476344071</v>
      </c>
      <c r="E24" s="16">
        <f t="shared" ref="E24:O24" si="10">SUM(E25:E26)</f>
        <v>327.45635074999927</v>
      </c>
      <c r="F24" s="16">
        <f t="shared" si="10"/>
        <v>298.10515588978467</v>
      </c>
      <c r="G24" s="16">
        <f t="shared" si="10"/>
        <v>248.35065889166694</v>
      </c>
      <c r="H24" s="16">
        <f t="shared" si="10"/>
        <v>215.69114027150522</v>
      </c>
      <c r="I24" s="16">
        <f t="shared" si="10"/>
        <v>182.3633624111111</v>
      </c>
      <c r="J24" s="16">
        <f t="shared" si="10"/>
        <v>176.34357264516251</v>
      </c>
      <c r="K24" s="16">
        <f t="shared" si="10"/>
        <v>174.4245176505363</v>
      </c>
      <c r="L24" s="16">
        <f t="shared" si="10"/>
        <v>222.74745432222346</v>
      </c>
      <c r="M24" s="16">
        <f t="shared" si="10"/>
        <v>278.90712366128912</v>
      </c>
      <c r="N24" s="16">
        <f t="shared" si="10"/>
        <v>347.12631600555585</v>
      </c>
      <c r="O24" s="16">
        <f t="shared" si="10"/>
        <v>378.65875541397804</v>
      </c>
      <c r="P24" s="18">
        <f>ROUND(SUM(D24:O24)/12,3)</f>
        <v>265.98599999999999</v>
      </c>
    </row>
    <row r="25" spans="2:16" x14ac:dyDescent="0.25">
      <c r="B25" s="11" t="s">
        <v>34</v>
      </c>
      <c r="C25" s="6" t="s">
        <v>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2"/>
    </row>
    <row r="26" spans="2:16" ht="30" x14ac:dyDescent="0.25">
      <c r="B26" s="11" t="s">
        <v>35</v>
      </c>
      <c r="C26" s="6" t="s">
        <v>33</v>
      </c>
      <c r="D26" s="16">
        <v>341.65681476344071</v>
      </c>
      <c r="E26" s="16">
        <v>327.45635074999927</v>
      </c>
      <c r="F26" s="16">
        <v>298.10515588978467</v>
      </c>
      <c r="G26" s="16">
        <v>248.35065889166694</v>
      </c>
      <c r="H26" s="16">
        <v>215.69114027150522</v>
      </c>
      <c r="I26" s="16">
        <v>182.3633624111111</v>
      </c>
      <c r="J26" s="16">
        <v>176.34357264516251</v>
      </c>
      <c r="K26" s="16">
        <v>174.4245176505363</v>
      </c>
      <c r="L26" s="16">
        <v>222.74745432222346</v>
      </c>
      <c r="M26" s="16">
        <v>278.90712366128912</v>
      </c>
      <c r="N26" s="16">
        <v>347.12631600555585</v>
      </c>
      <c r="O26" s="16">
        <v>378.65875541397804</v>
      </c>
      <c r="P26" s="18">
        <f>ROUND(SUM(D26:O26)/12,3)</f>
        <v>265.98599999999999</v>
      </c>
    </row>
  </sheetData>
  <mergeCells count="2">
    <mergeCell ref="B1:P1"/>
    <mergeCell ref="B13:P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90" zoomScaleNormal="90" workbookViewId="0">
      <selection sqref="A1:XFD1048576"/>
    </sheetView>
  </sheetViews>
  <sheetFormatPr defaultRowHeight="15" x14ac:dyDescent="0.25"/>
  <cols>
    <col min="1" max="2" width="9.140625" style="1"/>
    <col min="3" max="3" width="26.85546875" style="1" customWidth="1"/>
    <col min="4" max="4" width="9.28515625" style="1" customWidth="1"/>
    <col min="5" max="5" width="10" style="1" customWidth="1"/>
    <col min="6" max="6" width="9.42578125" style="1" customWidth="1"/>
    <col min="7" max="7" width="9.5703125" style="1" customWidth="1"/>
    <col min="8" max="8" width="10.7109375" style="1" customWidth="1"/>
    <col min="9" max="10" width="10.140625" style="1" customWidth="1"/>
    <col min="11" max="11" width="9.85546875" style="1" customWidth="1"/>
    <col min="12" max="12" width="10.28515625" style="1" bestFit="1" customWidth="1"/>
    <col min="13" max="13" width="10.5703125" style="1" customWidth="1"/>
    <col min="14" max="14" width="10.140625" style="1" customWidth="1"/>
    <col min="15" max="15" width="10.28515625" style="1" customWidth="1"/>
    <col min="16" max="16" width="9.5703125" style="1" customWidth="1"/>
    <col min="17" max="16384" width="9.140625" style="1"/>
  </cols>
  <sheetData>
    <row r="1" spans="1:16" ht="18.75" customHeigh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4"/>
    </row>
    <row r="3" spans="1:16" ht="15.75" x14ac:dyDescent="0.25">
      <c r="B3" s="3" t="s">
        <v>0</v>
      </c>
      <c r="C3" s="2" t="s">
        <v>1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15" t="s">
        <v>28</v>
      </c>
    </row>
    <row r="4" spans="1:16" ht="30" x14ac:dyDescent="0.25">
      <c r="B4" s="5">
        <v>1</v>
      </c>
      <c r="C4" s="6" t="s">
        <v>4</v>
      </c>
      <c r="D4" s="8">
        <f>D7+D11</f>
        <v>243.65191893957325</v>
      </c>
      <c r="E4" s="8">
        <f t="shared" ref="E4:O4" si="0">E7+E11</f>
        <v>221.13482594251951</v>
      </c>
      <c r="F4" s="8">
        <f t="shared" si="0"/>
        <v>221.36400557817311</v>
      </c>
      <c r="G4" s="8">
        <f t="shared" si="0"/>
        <v>173.59163700234686</v>
      </c>
      <c r="H4" s="8">
        <f t="shared" si="0"/>
        <v>162.01116029569323</v>
      </c>
      <c r="I4" s="8">
        <f t="shared" si="0"/>
        <v>125.23644785845337</v>
      </c>
      <c r="J4" s="8">
        <f t="shared" si="0"/>
        <v>126.14618427164092</v>
      </c>
      <c r="K4" s="8">
        <f t="shared" si="0"/>
        <v>119.53872464535901</v>
      </c>
      <c r="L4" s="8">
        <f t="shared" si="0"/>
        <v>153.10392015518752</v>
      </c>
      <c r="M4" s="8">
        <f t="shared" si="0"/>
        <v>193.35929720823904</v>
      </c>
      <c r="N4" s="8">
        <f t="shared" si="0"/>
        <v>227.73873335754678</v>
      </c>
      <c r="O4" s="8">
        <f t="shared" si="0"/>
        <v>259.93953262174631</v>
      </c>
      <c r="P4" s="12">
        <f>SUM(D4:O4)</f>
        <v>2226.816387876479</v>
      </c>
    </row>
    <row r="5" spans="1:16" ht="30" x14ac:dyDescent="0.25">
      <c r="B5" s="5">
        <v>2</v>
      </c>
      <c r="C5" s="7" t="s">
        <v>5</v>
      </c>
      <c r="D5" s="8">
        <f>SUM(D6:D7)</f>
        <v>4.1395330889066662</v>
      </c>
      <c r="E5" s="8">
        <f t="shared" ref="E5:K5" si="1">SUM(E6:E7)</f>
        <v>3.8072871538533288</v>
      </c>
      <c r="F5" s="8">
        <f t="shared" si="1"/>
        <v>3.899669502840001</v>
      </c>
      <c r="G5" s="8">
        <f t="shared" si="1"/>
        <v>2.5201462670133252</v>
      </c>
      <c r="H5" s="8">
        <f t="shared" si="1"/>
        <v>1.7703932670266713</v>
      </c>
      <c r="I5" s="8">
        <f t="shared" si="1"/>
        <v>0.84633418911999558</v>
      </c>
      <c r="J5" s="8">
        <f t="shared" si="1"/>
        <v>0.27150629030666124</v>
      </c>
      <c r="K5" s="8">
        <f t="shared" si="1"/>
        <v>1.1206647933599998</v>
      </c>
      <c r="L5" s="8">
        <f>SUM(L6:L7)</f>
        <v>1.2017374431866719</v>
      </c>
      <c r="M5" s="8">
        <f t="shared" ref="M5" si="2">SUM(M6:M7)</f>
        <v>2.7610642842400002</v>
      </c>
      <c r="N5" s="8">
        <f t="shared" ref="N5" si="3">SUM(N6:N7)</f>
        <v>3.7085451802133367</v>
      </c>
      <c r="O5" s="8">
        <f t="shared" ref="O5" si="4">SUM(O6:O7)</f>
        <v>4.4301743270799907</v>
      </c>
      <c r="P5" s="13">
        <f t="shared" ref="P5:P11" si="5">SUM(D5:O5)</f>
        <v>30.477055787146647</v>
      </c>
    </row>
    <row r="6" spans="1:16" x14ac:dyDescent="0.25">
      <c r="B6" s="5" t="s">
        <v>12</v>
      </c>
      <c r="C6" s="6" t="s">
        <v>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 ht="45" x14ac:dyDescent="0.25">
      <c r="B7" s="5" t="s">
        <v>13</v>
      </c>
      <c r="C7" s="6" t="s">
        <v>7</v>
      </c>
      <c r="D7" s="8">
        <v>4.1395330889066662</v>
      </c>
      <c r="E7" s="8">
        <v>3.8072871538533288</v>
      </c>
      <c r="F7" s="8">
        <v>3.899669502840001</v>
      </c>
      <c r="G7" s="8">
        <v>2.5201462670133252</v>
      </c>
      <c r="H7" s="8">
        <v>1.7703932670266713</v>
      </c>
      <c r="I7" s="8">
        <v>0.84633418911999558</v>
      </c>
      <c r="J7" s="8">
        <v>0.27150629030666124</v>
      </c>
      <c r="K7" s="8">
        <v>1.1206647933599998</v>
      </c>
      <c r="L7" s="8">
        <v>1.2017374431866719</v>
      </c>
      <c r="M7" s="8">
        <v>2.7610642842400002</v>
      </c>
      <c r="N7" s="8">
        <v>3.7085451802133367</v>
      </c>
      <c r="O7" s="8">
        <v>4.4301743270799907</v>
      </c>
      <c r="P7" s="13">
        <f t="shared" si="5"/>
        <v>30.477055787146647</v>
      </c>
    </row>
    <row r="8" spans="1:16" x14ac:dyDescent="0.25">
      <c r="B8" s="5">
        <v>3</v>
      </c>
      <c r="C8" s="6" t="s">
        <v>8</v>
      </c>
      <c r="D8" s="10">
        <f>D5/D4</f>
        <v>1.69895361666874E-2</v>
      </c>
      <c r="E8" s="10">
        <f t="shared" ref="E8:O8" si="6">E5/E4</f>
        <v>1.7217040046161577E-2</v>
      </c>
      <c r="F8" s="10">
        <f t="shared" si="6"/>
        <v>1.7616547426735376E-2</v>
      </c>
      <c r="G8" s="10">
        <f t="shared" si="6"/>
        <v>1.4517670957727383E-2</v>
      </c>
      <c r="H8" s="10">
        <f t="shared" si="6"/>
        <v>1.0927600689949099E-2</v>
      </c>
      <c r="I8" s="10">
        <f t="shared" si="6"/>
        <v>6.7578904032518728E-3</v>
      </c>
      <c r="J8" s="10">
        <f t="shared" si="6"/>
        <v>2.1523147281411578E-3</v>
      </c>
      <c r="K8" s="10">
        <f t="shared" si="6"/>
        <v>9.3749100693915483E-3</v>
      </c>
      <c r="L8" s="10">
        <f t="shared" si="6"/>
        <v>7.8491618109358657E-3</v>
      </c>
      <c r="M8" s="10">
        <f t="shared" si="6"/>
        <v>1.4279449315884001E-2</v>
      </c>
      <c r="N8" s="10">
        <f t="shared" si="6"/>
        <v>1.6284209214385021E-2</v>
      </c>
      <c r="O8" s="10">
        <f t="shared" si="6"/>
        <v>1.7043095686128683E-2</v>
      </c>
      <c r="P8" s="14">
        <f t="shared" si="5"/>
        <v>0.15100942651537899</v>
      </c>
    </row>
    <row r="9" spans="1:16" ht="30" x14ac:dyDescent="0.25">
      <c r="B9" s="5">
        <v>4</v>
      </c>
      <c r="C9" s="6" t="s">
        <v>9</v>
      </c>
      <c r="D9" s="8">
        <f>D4-D5</f>
        <v>239.51238585066659</v>
      </c>
      <c r="E9" s="8">
        <f t="shared" ref="E9:O9" si="7">E4-E5</f>
        <v>217.32753878866617</v>
      </c>
      <c r="F9" s="8">
        <f t="shared" si="7"/>
        <v>217.46433607533311</v>
      </c>
      <c r="G9" s="8">
        <f t="shared" si="7"/>
        <v>171.07149073533353</v>
      </c>
      <c r="H9" s="8">
        <f t="shared" si="7"/>
        <v>160.24076702866657</v>
      </c>
      <c r="I9" s="8">
        <f t="shared" si="7"/>
        <v>124.39011366933337</v>
      </c>
      <c r="J9" s="8">
        <f t="shared" si="7"/>
        <v>125.87467798133426</v>
      </c>
      <c r="K9" s="8">
        <f t="shared" si="7"/>
        <v>118.418059851999</v>
      </c>
      <c r="L9" s="8">
        <f t="shared" si="7"/>
        <v>151.90218271200087</v>
      </c>
      <c r="M9" s="8">
        <f t="shared" si="7"/>
        <v>190.59823292399903</v>
      </c>
      <c r="N9" s="8">
        <f t="shared" si="7"/>
        <v>224.03018817733343</v>
      </c>
      <c r="O9" s="8">
        <f t="shared" si="7"/>
        <v>255.50935829466633</v>
      </c>
      <c r="P9" s="12">
        <f t="shared" si="5"/>
        <v>2196.3393320893329</v>
      </c>
    </row>
    <row r="10" spans="1:16" x14ac:dyDescent="0.25">
      <c r="B10" s="5" t="s">
        <v>14</v>
      </c>
      <c r="C10" s="6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45" x14ac:dyDescent="0.25">
      <c r="B11" s="5" t="s">
        <v>15</v>
      </c>
      <c r="C11" s="6" t="s">
        <v>11</v>
      </c>
      <c r="D11" s="8">
        <v>239.51238585066659</v>
      </c>
      <c r="E11" s="8">
        <v>217.32753878866617</v>
      </c>
      <c r="F11" s="8">
        <v>217.46433607533311</v>
      </c>
      <c r="G11" s="8">
        <v>171.07149073533353</v>
      </c>
      <c r="H11" s="8">
        <v>160.24076702866657</v>
      </c>
      <c r="I11" s="8">
        <v>124.39011366933337</v>
      </c>
      <c r="J11" s="8">
        <v>125.87467798133426</v>
      </c>
      <c r="K11" s="8">
        <v>118.418059851999</v>
      </c>
      <c r="L11" s="8">
        <v>151.90218271200087</v>
      </c>
      <c r="M11" s="8">
        <v>190.59823292399903</v>
      </c>
      <c r="N11" s="8">
        <v>224.03018817733343</v>
      </c>
      <c r="O11" s="8">
        <v>255.50935829466633</v>
      </c>
      <c r="P11" s="12">
        <f t="shared" si="5"/>
        <v>2196.3393320893329</v>
      </c>
    </row>
    <row r="13" spans="1:16" ht="18.75" customHeight="1" x14ac:dyDescent="0.25">
      <c r="B13" s="23" t="s">
        <v>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5" spans="1:16" ht="15.75" x14ac:dyDescent="0.25">
      <c r="B15" s="3" t="s">
        <v>0</v>
      </c>
      <c r="C15" s="2" t="s">
        <v>1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27</v>
      </c>
      <c r="P15" s="15" t="s">
        <v>28</v>
      </c>
    </row>
    <row r="16" spans="1:16" x14ac:dyDescent="0.25">
      <c r="B16" s="5">
        <v>1</v>
      </c>
      <c r="C16" s="6" t="s">
        <v>30</v>
      </c>
      <c r="D16" s="16">
        <f>D19+D23</f>
        <v>399.53689503225792</v>
      </c>
      <c r="E16" s="16">
        <f t="shared" ref="E16:O16" si="8">E19+E23</f>
        <v>380.23330803174525</v>
      </c>
      <c r="F16" s="16">
        <f t="shared" si="8"/>
        <v>350.70205805824338</v>
      </c>
      <c r="G16" s="16">
        <f t="shared" si="8"/>
        <v>280.59804894722237</v>
      </c>
      <c r="H16" s="16">
        <f t="shared" si="8"/>
        <v>241.11299898118276</v>
      </c>
      <c r="I16" s="16">
        <f t="shared" si="8"/>
        <v>180.62404892962957</v>
      </c>
      <c r="J16" s="16">
        <f t="shared" si="8"/>
        <v>172.79839198207998</v>
      </c>
      <c r="K16" s="16">
        <f t="shared" si="8"/>
        <v>176.11510232795564</v>
      </c>
      <c r="L16" s="16">
        <f t="shared" si="8"/>
        <v>229.88643167407537</v>
      </c>
      <c r="M16" s="16">
        <f t="shared" si="8"/>
        <v>287.0776946827944</v>
      </c>
      <c r="N16" s="16">
        <f t="shared" si="8"/>
        <v>366.76452122777795</v>
      </c>
      <c r="O16" s="16">
        <f t="shared" si="8"/>
        <v>406.21711792293848</v>
      </c>
      <c r="P16" s="18">
        <f>ROUND(SUM(D16:O16)/12,3)</f>
        <v>289.30599999999998</v>
      </c>
    </row>
    <row r="17" spans="2:16" ht="30" x14ac:dyDescent="0.25">
      <c r="B17" s="5">
        <v>2</v>
      </c>
      <c r="C17" s="6" t="s">
        <v>5</v>
      </c>
      <c r="D17" s="16">
        <f>SUM(D18:D19)</f>
        <v>20.735399999999998</v>
      </c>
      <c r="E17" s="16">
        <f t="shared" ref="E17:O17" si="9">SUM(E18:E19)</f>
        <v>5.9476000000000004</v>
      </c>
      <c r="F17" s="16">
        <f t="shared" si="9"/>
        <v>5.1173000000000002</v>
      </c>
      <c r="G17" s="16">
        <f t="shared" si="9"/>
        <v>5.4161999999999999</v>
      </c>
      <c r="H17" s="16">
        <f t="shared" si="9"/>
        <v>3.3873000000000002</v>
      </c>
      <c r="I17" s="16">
        <f t="shared" si="9"/>
        <v>2.4588999999999999</v>
      </c>
      <c r="J17" s="16">
        <f t="shared" si="9"/>
        <v>1.1375</v>
      </c>
      <c r="K17" s="16">
        <f t="shared" si="9"/>
        <v>0.3649</v>
      </c>
      <c r="L17" s="16">
        <f t="shared" si="9"/>
        <v>1.5565</v>
      </c>
      <c r="M17" s="16">
        <f t="shared" si="9"/>
        <v>1.6152</v>
      </c>
      <c r="N17" s="16">
        <f t="shared" si="9"/>
        <v>3.8348</v>
      </c>
      <c r="O17" s="16">
        <f t="shared" si="9"/>
        <v>4.9846000000000004</v>
      </c>
      <c r="P17" s="18">
        <f>ROUND(SUM(D17:O17)/12,3)</f>
        <v>4.7130000000000001</v>
      </c>
    </row>
    <row r="18" spans="2:16" x14ac:dyDescent="0.25">
      <c r="B18" s="11" t="s">
        <v>12</v>
      </c>
      <c r="C18" s="6" t="s">
        <v>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</row>
    <row r="19" spans="2:16" ht="45" x14ac:dyDescent="0.25">
      <c r="B19" s="11" t="s">
        <v>13</v>
      </c>
      <c r="C19" s="6" t="s">
        <v>7</v>
      </c>
      <c r="D19" s="16">
        <v>20.735399999999998</v>
      </c>
      <c r="E19" s="16">
        <v>5.9476000000000004</v>
      </c>
      <c r="F19" s="16">
        <v>5.1173000000000002</v>
      </c>
      <c r="G19" s="16">
        <v>5.4161999999999999</v>
      </c>
      <c r="H19" s="16">
        <v>3.3873000000000002</v>
      </c>
      <c r="I19" s="16">
        <v>2.4588999999999999</v>
      </c>
      <c r="J19" s="16">
        <v>1.1375</v>
      </c>
      <c r="K19" s="16">
        <v>0.3649</v>
      </c>
      <c r="L19" s="16">
        <v>1.5565</v>
      </c>
      <c r="M19" s="16">
        <v>1.6152</v>
      </c>
      <c r="N19" s="16">
        <v>3.8348</v>
      </c>
      <c r="O19" s="16">
        <v>4.9846000000000004</v>
      </c>
      <c r="P19" s="18">
        <f>ROUND(SUM(D19:O19)/12,3)</f>
        <v>4.7130000000000001</v>
      </c>
    </row>
    <row r="20" spans="2:16" x14ac:dyDescent="0.25">
      <c r="B20" s="11">
        <v>3</v>
      </c>
      <c r="C20" s="6" t="s">
        <v>8</v>
      </c>
      <c r="D20" s="10">
        <f>D17/D16</f>
        <v>5.1898586232757948E-2</v>
      </c>
      <c r="E20" s="10">
        <f t="shared" ref="E20:P20" si="10">E17/E16</f>
        <v>1.564197526720474E-2</v>
      </c>
      <c r="F20" s="10">
        <f t="shared" si="10"/>
        <v>1.459158816555943E-2</v>
      </c>
      <c r="G20" s="10">
        <f t="shared" si="10"/>
        <v>1.930234376297724E-2</v>
      </c>
      <c r="H20" s="10">
        <f t="shared" si="10"/>
        <v>1.404859967862768E-2</v>
      </c>
      <c r="I20" s="10">
        <f t="shared" si="10"/>
        <v>1.3613358877576583E-2</v>
      </c>
      <c r="J20" s="10">
        <f t="shared" si="10"/>
        <v>6.5828158870712417E-3</v>
      </c>
      <c r="K20" s="10">
        <f t="shared" si="10"/>
        <v>2.0719404251913357E-3</v>
      </c>
      <c r="L20" s="10">
        <f t="shared" si="10"/>
        <v>6.7707345260234805E-3</v>
      </c>
      <c r="M20" s="10">
        <f t="shared" si="10"/>
        <v>5.6263514369679964E-3</v>
      </c>
      <c r="N20" s="10">
        <f t="shared" si="10"/>
        <v>1.0455755063664977E-2</v>
      </c>
      <c r="O20" s="10">
        <f t="shared" si="10"/>
        <v>1.2270777818244491E-2</v>
      </c>
      <c r="P20" s="14">
        <f t="shared" si="10"/>
        <v>1.6290709490988781E-2</v>
      </c>
    </row>
    <row r="21" spans="2:16" ht="30" x14ac:dyDescent="0.25">
      <c r="B21" s="11">
        <v>4</v>
      </c>
      <c r="C21" s="6" t="s">
        <v>31</v>
      </c>
      <c r="D21" s="16">
        <f>D16-D17</f>
        <v>378.80149503225789</v>
      </c>
      <c r="E21" s="16">
        <f t="shared" ref="E21:O21" si="11">E16-E17</f>
        <v>374.28570803174523</v>
      </c>
      <c r="F21" s="16">
        <f t="shared" si="11"/>
        <v>345.58475805824338</v>
      </c>
      <c r="G21" s="16">
        <f t="shared" si="11"/>
        <v>275.18184894722236</v>
      </c>
      <c r="H21" s="16">
        <f t="shared" si="11"/>
        <v>237.72569898118275</v>
      </c>
      <c r="I21" s="16">
        <f t="shared" si="11"/>
        <v>178.16514892962957</v>
      </c>
      <c r="J21" s="16">
        <f t="shared" si="11"/>
        <v>171.66089198207999</v>
      </c>
      <c r="K21" s="16">
        <f t="shared" si="11"/>
        <v>175.75020232795563</v>
      </c>
      <c r="L21" s="16">
        <f t="shared" si="11"/>
        <v>228.32993167407537</v>
      </c>
      <c r="M21" s="16">
        <f t="shared" si="11"/>
        <v>285.46249468279439</v>
      </c>
      <c r="N21" s="16">
        <f t="shared" si="11"/>
        <v>362.92972122777797</v>
      </c>
      <c r="O21" s="16">
        <f t="shared" si="11"/>
        <v>401.23251792293848</v>
      </c>
      <c r="P21" s="18">
        <f>ROUND(SUM(D21:O21)/12,3)</f>
        <v>284.59300000000002</v>
      </c>
    </row>
    <row r="22" spans="2:16" x14ac:dyDescent="0.25">
      <c r="B22" s="11" t="s">
        <v>14</v>
      </c>
      <c r="C22" s="6" t="s">
        <v>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</row>
    <row r="23" spans="2:16" ht="45" x14ac:dyDescent="0.25">
      <c r="B23" s="11" t="s">
        <v>15</v>
      </c>
      <c r="C23" s="6" t="s">
        <v>11</v>
      </c>
      <c r="D23" s="16">
        <v>378.80149503225795</v>
      </c>
      <c r="E23" s="16">
        <v>374.28570803174523</v>
      </c>
      <c r="F23" s="16">
        <v>345.58475805824338</v>
      </c>
      <c r="G23" s="16">
        <v>275.18184894722236</v>
      </c>
      <c r="H23" s="16">
        <v>237.72569898118275</v>
      </c>
      <c r="I23" s="16">
        <v>178.16514892962957</v>
      </c>
      <c r="J23" s="16">
        <v>171.66089198207999</v>
      </c>
      <c r="K23" s="16">
        <v>175.75020232795563</v>
      </c>
      <c r="L23" s="16">
        <v>228.32993167407537</v>
      </c>
      <c r="M23" s="16">
        <v>285.46249468279439</v>
      </c>
      <c r="N23" s="16">
        <v>362.92972122777797</v>
      </c>
      <c r="O23" s="16">
        <v>401.23251792293848</v>
      </c>
      <c r="P23" s="18">
        <f>ROUND(SUM(D23:O23)/12,3)</f>
        <v>284.59300000000002</v>
      </c>
    </row>
    <row r="24" spans="2:16" x14ac:dyDescent="0.25">
      <c r="B24" s="11" t="s">
        <v>29</v>
      </c>
      <c r="C24" s="6" t="s">
        <v>32</v>
      </c>
      <c r="D24" s="16">
        <f>SUM(D25:D26)</f>
        <v>378.80149503225795</v>
      </c>
      <c r="E24" s="16">
        <f t="shared" ref="E24:O24" si="12">SUM(E25:E26)</f>
        <v>374.28570803174523</v>
      </c>
      <c r="F24" s="16">
        <f t="shared" si="12"/>
        <v>345.58475805824338</v>
      </c>
      <c r="G24" s="16">
        <f t="shared" si="12"/>
        <v>275.18184894722236</v>
      </c>
      <c r="H24" s="16">
        <f t="shared" si="12"/>
        <v>237.72569898118275</v>
      </c>
      <c r="I24" s="16">
        <f t="shared" si="12"/>
        <v>178.16514892962957</v>
      </c>
      <c r="J24" s="16">
        <f t="shared" si="12"/>
        <v>171.66089198207999</v>
      </c>
      <c r="K24" s="16">
        <f t="shared" si="12"/>
        <v>175.75020232795563</v>
      </c>
      <c r="L24" s="16">
        <f t="shared" si="12"/>
        <v>228.32993167407537</v>
      </c>
      <c r="M24" s="16">
        <f t="shared" si="12"/>
        <v>285.46249468279439</v>
      </c>
      <c r="N24" s="16">
        <f t="shared" si="12"/>
        <v>362.92972122777797</v>
      </c>
      <c r="O24" s="16">
        <f t="shared" si="12"/>
        <v>401.23251792293848</v>
      </c>
      <c r="P24" s="18">
        <f>ROUND(SUM(D24:O24)/12,3)</f>
        <v>284.59300000000002</v>
      </c>
    </row>
    <row r="25" spans="2:16" x14ac:dyDescent="0.25">
      <c r="B25" s="11" t="s">
        <v>34</v>
      </c>
      <c r="C25" s="6" t="s">
        <v>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2"/>
    </row>
    <row r="26" spans="2:16" ht="30" x14ac:dyDescent="0.25">
      <c r="B26" s="11" t="s">
        <v>35</v>
      </c>
      <c r="C26" s="6" t="s">
        <v>33</v>
      </c>
      <c r="D26" s="16">
        <v>378.80149503225795</v>
      </c>
      <c r="E26" s="16">
        <v>374.28570803174523</v>
      </c>
      <c r="F26" s="16">
        <v>345.58475805824338</v>
      </c>
      <c r="G26" s="16">
        <v>275.18184894722236</v>
      </c>
      <c r="H26" s="16">
        <v>237.72569898118275</v>
      </c>
      <c r="I26" s="16">
        <v>178.16514892962957</v>
      </c>
      <c r="J26" s="16">
        <v>171.66089198207999</v>
      </c>
      <c r="K26" s="16">
        <v>175.75020232795563</v>
      </c>
      <c r="L26" s="16">
        <v>228.32993167407537</v>
      </c>
      <c r="M26" s="16">
        <v>285.46249468279439</v>
      </c>
      <c r="N26" s="16">
        <v>362.92972122777797</v>
      </c>
      <c r="O26" s="16">
        <v>401.23251792293848</v>
      </c>
      <c r="P26" s="18">
        <f>ROUND(SUM(D26:O26)/12,3)</f>
        <v>284.59300000000002</v>
      </c>
    </row>
  </sheetData>
  <mergeCells count="2">
    <mergeCell ref="B13:P13"/>
    <mergeCell ref="B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0" zoomScaleNormal="90" workbookViewId="0">
      <selection activeCell="S21" sqref="S21"/>
    </sheetView>
  </sheetViews>
  <sheetFormatPr defaultRowHeight="15" x14ac:dyDescent="0.25"/>
  <cols>
    <col min="1" max="2" width="9.140625" style="1"/>
    <col min="3" max="3" width="26.85546875" style="1" customWidth="1"/>
    <col min="4" max="5" width="10.425781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5703125" style="1" customWidth="1"/>
    <col min="11" max="11" width="9.85546875" style="1" customWidth="1"/>
    <col min="12" max="12" width="10.28515625" style="1" bestFit="1" customWidth="1"/>
    <col min="13" max="14" width="9.7109375" style="1" customWidth="1"/>
    <col min="15" max="15" width="9.28515625" style="1" bestFit="1" customWidth="1"/>
    <col min="16" max="16384" width="9.140625" style="1"/>
  </cols>
  <sheetData>
    <row r="1" spans="1:16" ht="18.75" customHeigh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4"/>
    </row>
    <row r="3" spans="1:16" ht="15.75" x14ac:dyDescent="0.25">
      <c r="B3" s="3" t="s">
        <v>0</v>
      </c>
      <c r="C3" s="2" t="s">
        <v>1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15" t="s">
        <v>28</v>
      </c>
    </row>
    <row r="4" spans="1:16" ht="30" x14ac:dyDescent="0.25">
      <c r="B4" s="5">
        <v>1</v>
      </c>
      <c r="C4" s="6" t="s">
        <v>4</v>
      </c>
      <c r="D4" s="8">
        <f>D7+D11</f>
        <v>224.45597267839872</v>
      </c>
      <c r="E4" s="8">
        <f t="shared" ref="E4:O4" si="0">E7+E11</f>
        <v>208.44654589572045</v>
      </c>
      <c r="F4" s="8">
        <f t="shared" si="0"/>
        <v>196.95874903392487</v>
      </c>
      <c r="G4" s="8">
        <f t="shared" si="0"/>
        <v>171.94868755503049</v>
      </c>
      <c r="H4" s="8">
        <f t="shared" si="0"/>
        <v>174.12796648673594</v>
      </c>
      <c r="I4" s="8">
        <f t="shared" si="0"/>
        <v>148.26692493914507</v>
      </c>
      <c r="J4" s="8">
        <f t="shared" si="0"/>
        <v>115.82206696629416</v>
      </c>
      <c r="K4" s="8">
        <f t="shared" si="0"/>
        <v>116.74571880838319</v>
      </c>
      <c r="L4" s="8">
        <f t="shared" si="0"/>
        <v>114.28577432444122</v>
      </c>
      <c r="M4" s="8">
        <f t="shared" si="0"/>
        <v>162.55736232843853</v>
      </c>
      <c r="N4" s="8">
        <f t="shared" si="0"/>
        <v>172.75519638502851</v>
      </c>
      <c r="O4" s="8">
        <f t="shared" si="0"/>
        <v>208.18102716920845</v>
      </c>
      <c r="P4" s="12">
        <f>SUM(D4:O4)</f>
        <v>2014.5519925707497</v>
      </c>
    </row>
    <row r="5" spans="1:16" ht="30" x14ac:dyDescent="0.25">
      <c r="B5" s="5">
        <v>2</v>
      </c>
      <c r="C5" s="7" t="s">
        <v>5</v>
      </c>
      <c r="D5" s="8">
        <f>SUM(D6:D7)</f>
        <v>3.8326326783987277</v>
      </c>
      <c r="E5" s="8">
        <f t="shared" ref="E5:O5" si="1">SUM(E6:E7)</f>
        <v>3.4391258957204216</v>
      </c>
      <c r="F5" s="8">
        <f t="shared" si="1"/>
        <v>2.5806990339248808</v>
      </c>
      <c r="G5" s="8">
        <f t="shared" si="1"/>
        <v>1.8320875550304945</v>
      </c>
      <c r="H5" s="8">
        <f t="shared" si="1"/>
        <v>1.6798164867359449</v>
      </c>
      <c r="I5" s="8">
        <f t="shared" si="1"/>
        <v>0.90138493914506657</v>
      </c>
      <c r="J5" s="8">
        <f t="shared" si="1"/>
        <v>0.65539696629415767</v>
      </c>
      <c r="K5" s="8">
        <f t="shared" si="1"/>
        <v>0.77905880838317754</v>
      </c>
      <c r="L5" s="8">
        <f t="shared" si="1"/>
        <v>0.71733432444120881</v>
      </c>
      <c r="M5" s="8">
        <f t="shared" si="1"/>
        <v>1.9692323284385451</v>
      </c>
      <c r="N5" s="8">
        <f t="shared" si="1"/>
        <v>3.5391763850285072</v>
      </c>
      <c r="O5" s="8">
        <f t="shared" si="1"/>
        <v>3.4320771692084362</v>
      </c>
      <c r="P5" s="12">
        <f t="shared" ref="P5:P11" si="2">SUM(D5:O5)</f>
        <v>25.358022570749569</v>
      </c>
    </row>
    <row r="6" spans="1:16" x14ac:dyDescent="0.25">
      <c r="B6" s="5" t="s">
        <v>12</v>
      </c>
      <c r="C6" s="6" t="s">
        <v>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 ht="45" x14ac:dyDescent="0.25">
      <c r="B7" s="5" t="s">
        <v>13</v>
      </c>
      <c r="C7" s="6" t="s">
        <v>7</v>
      </c>
      <c r="D7" s="8">
        <v>3.8326326783987277</v>
      </c>
      <c r="E7" s="8">
        <v>3.4391258957204216</v>
      </c>
      <c r="F7" s="8">
        <v>2.5806990339248808</v>
      </c>
      <c r="G7" s="8">
        <v>1.8320875550304945</v>
      </c>
      <c r="H7" s="8">
        <v>1.6798164867359449</v>
      </c>
      <c r="I7" s="8">
        <v>0.90138493914506657</v>
      </c>
      <c r="J7" s="8">
        <v>0.65539696629415767</v>
      </c>
      <c r="K7" s="8">
        <v>0.77905880838317754</v>
      </c>
      <c r="L7" s="8">
        <v>0.71733432444120881</v>
      </c>
      <c r="M7" s="8">
        <v>1.9692323284385451</v>
      </c>
      <c r="N7" s="8">
        <v>3.5391763850285072</v>
      </c>
      <c r="O7" s="8">
        <v>3.4320771692084362</v>
      </c>
      <c r="P7" s="12">
        <f t="shared" si="2"/>
        <v>25.358022570749569</v>
      </c>
    </row>
    <row r="8" spans="1:16" x14ac:dyDescent="0.25">
      <c r="B8" s="5">
        <v>3</v>
      </c>
      <c r="C8" s="6" t="s">
        <v>8</v>
      </c>
      <c r="D8" s="10">
        <f>D5/D4</f>
        <v>1.7075209149770038E-2</v>
      </c>
      <c r="E8" s="10">
        <f t="shared" ref="E8:P8" si="3">E5/E4</f>
        <v>1.6498838495701978E-2</v>
      </c>
      <c r="F8" s="10">
        <f t="shared" si="3"/>
        <v>1.3102738754095011E-2</v>
      </c>
      <c r="G8" s="10">
        <f t="shared" si="3"/>
        <v>1.0654850473599299E-2</v>
      </c>
      <c r="H8" s="10">
        <f t="shared" si="3"/>
        <v>9.6470229373746431E-3</v>
      </c>
      <c r="I8" s="10">
        <f t="shared" si="3"/>
        <v>6.0794741613143495E-3</v>
      </c>
      <c r="J8" s="10">
        <f t="shared" si="3"/>
        <v>5.658653687167294E-3</v>
      </c>
      <c r="K8" s="10">
        <f t="shared" si="3"/>
        <v>6.6731252874622365E-3</v>
      </c>
      <c r="L8" s="10">
        <f t="shared" si="3"/>
        <v>6.2766720414808384E-3</v>
      </c>
      <c r="M8" s="10">
        <f t="shared" si="3"/>
        <v>1.2114076534164079E-2</v>
      </c>
      <c r="N8" s="10">
        <f t="shared" si="3"/>
        <v>2.0486656604763193E-2</v>
      </c>
      <c r="O8" s="10">
        <f t="shared" si="3"/>
        <v>1.6486022842124137E-2</v>
      </c>
      <c r="P8" s="14">
        <f t="shared" si="3"/>
        <v>1.2587425226186617E-2</v>
      </c>
    </row>
    <row r="9" spans="1:16" ht="30" x14ac:dyDescent="0.25">
      <c r="B9" s="5">
        <v>4</v>
      </c>
      <c r="C9" s="6" t="s">
        <v>9</v>
      </c>
      <c r="D9" s="8">
        <f>D4-D5</f>
        <v>220.62333999999998</v>
      </c>
      <c r="E9" s="8">
        <f t="shared" ref="E9:O9" si="4">E4-E5</f>
        <v>205.00742000000002</v>
      </c>
      <c r="F9" s="8">
        <f t="shared" si="4"/>
        <v>194.37805</v>
      </c>
      <c r="G9" s="8">
        <f t="shared" si="4"/>
        <v>170.11660000000001</v>
      </c>
      <c r="H9" s="8">
        <f t="shared" si="4"/>
        <v>172.44815</v>
      </c>
      <c r="I9" s="8">
        <f t="shared" si="4"/>
        <v>147.36554000000001</v>
      </c>
      <c r="J9" s="8">
        <f t="shared" si="4"/>
        <v>115.16667</v>
      </c>
      <c r="K9" s="8">
        <f t="shared" si="4"/>
        <v>115.96666</v>
      </c>
      <c r="L9" s="8">
        <f t="shared" si="4"/>
        <v>113.56844000000001</v>
      </c>
      <c r="M9" s="8">
        <f t="shared" si="4"/>
        <v>160.58812999999998</v>
      </c>
      <c r="N9" s="8">
        <f t="shared" si="4"/>
        <v>169.21602000000001</v>
      </c>
      <c r="O9" s="8">
        <f t="shared" si="4"/>
        <v>204.74895000000001</v>
      </c>
      <c r="P9" s="12">
        <f t="shared" si="2"/>
        <v>1989.1939700000003</v>
      </c>
    </row>
    <row r="10" spans="1:16" x14ac:dyDescent="0.25">
      <c r="B10" s="5" t="s">
        <v>14</v>
      </c>
      <c r="C10" s="6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45" x14ac:dyDescent="0.25">
      <c r="B11" s="5" t="s">
        <v>15</v>
      </c>
      <c r="C11" s="6" t="s">
        <v>11</v>
      </c>
      <c r="D11" s="8">
        <v>220.62333999999998</v>
      </c>
      <c r="E11" s="8">
        <v>205.00742000000002</v>
      </c>
      <c r="F11" s="8">
        <v>194.37805</v>
      </c>
      <c r="G11" s="8">
        <v>170.11660000000001</v>
      </c>
      <c r="H11" s="8">
        <v>172.44815</v>
      </c>
      <c r="I11" s="8">
        <v>147.36554000000001</v>
      </c>
      <c r="J11" s="8">
        <v>115.16667</v>
      </c>
      <c r="K11" s="8">
        <v>115.96666</v>
      </c>
      <c r="L11" s="8">
        <v>113.56844000000001</v>
      </c>
      <c r="M11" s="8">
        <v>160.58812999999998</v>
      </c>
      <c r="N11" s="8">
        <v>169.21602000000001</v>
      </c>
      <c r="O11" s="8">
        <v>204.74895000000001</v>
      </c>
      <c r="P11" s="12">
        <f t="shared" si="2"/>
        <v>1989.1939700000003</v>
      </c>
    </row>
    <row r="13" spans="1:16" ht="18.75" customHeight="1" x14ac:dyDescent="0.25">
      <c r="B13" s="23" t="s">
        <v>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5" spans="1:16" ht="15.75" x14ac:dyDescent="0.25">
      <c r="B15" s="3" t="s">
        <v>0</v>
      </c>
      <c r="C15" s="2" t="s">
        <v>1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27</v>
      </c>
      <c r="P15" s="15" t="s">
        <v>28</v>
      </c>
    </row>
    <row r="16" spans="1:16" x14ac:dyDescent="0.25">
      <c r="B16" s="5">
        <v>1</v>
      </c>
      <c r="C16" s="6" t="s">
        <v>30</v>
      </c>
      <c r="D16" s="19">
        <f>D19+D23</f>
        <v>329.61540000000002</v>
      </c>
      <c r="E16" s="19">
        <f t="shared" ref="E16:O16" si="5">E19+E23</f>
        <v>331.6857</v>
      </c>
      <c r="F16" s="19">
        <f t="shared" si="5"/>
        <v>302.38870000000003</v>
      </c>
      <c r="G16" s="19">
        <f t="shared" si="5"/>
        <v>278.27960000000002</v>
      </c>
      <c r="H16" s="19">
        <f t="shared" si="5"/>
        <v>280.76079999999996</v>
      </c>
      <c r="I16" s="19">
        <f t="shared" si="5"/>
        <v>229.87389999999999</v>
      </c>
      <c r="J16" s="19">
        <f t="shared" si="5"/>
        <v>194.08789999999999</v>
      </c>
      <c r="K16" s="19">
        <f t="shared" si="5"/>
        <v>204.0881</v>
      </c>
      <c r="L16" s="19">
        <f t="shared" si="5"/>
        <v>208.48830000000001</v>
      </c>
      <c r="M16" s="19">
        <f t="shared" si="5"/>
        <v>297.17679999999996</v>
      </c>
      <c r="N16" s="19">
        <f t="shared" si="5"/>
        <v>287.43049999999999</v>
      </c>
      <c r="O16" s="19">
        <f t="shared" si="5"/>
        <v>328.62100000000004</v>
      </c>
      <c r="P16" s="17">
        <f>ROUND(SUM(D16:O16)/12,3)</f>
        <v>272.70800000000003</v>
      </c>
    </row>
    <row r="17" spans="2:16" ht="30" x14ac:dyDescent="0.25">
      <c r="B17" s="5">
        <v>2</v>
      </c>
      <c r="C17" s="6" t="s">
        <v>5</v>
      </c>
      <c r="D17" s="19">
        <f>SUM(D18:D19)</f>
        <v>5.1513999999999998</v>
      </c>
      <c r="E17" s="19">
        <f t="shared" ref="E17:O17" si="6">SUM(E18:E19)</f>
        <v>5.1177000000000001</v>
      </c>
      <c r="F17" s="19">
        <f t="shared" si="6"/>
        <v>3.4687000000000001</v>
      </c>
      <c r="G17" s="19">
        <f t="shared" si="6"/>
        <v>2.5446</v>
      </c>
      <c r="H17" s="19">
        <f t="shared" si="6"/>
        <v>2.2578</v>
      </c>
      <c r="I17" s="19">
        <f t="shared" si="6"/>
        <v>1.2519</v>
      </c>
      <c r="J17" s="19">
        <f t="shared" si="6"/>
        <v>0.88090000000000002</v>
      </c>
      <c r="K17" s="19">
        <f t="shared" si="6"/>
        <v>1.0470999999999999</v>
      </c>
      <c r="L17" s="19">
        <f t="shared" si="6"/>
        <v>0.99629999999999996</v>
      </c>
      <c r="M17" s="19">
        <f t="shared" si="6"/>
        <v>2.6467999999999998</v>
      </c>
      <c r="N17" s="19">
        <f t="shared" si="6"/>
        <v>4.9154999999999998</v>
      </c>
      <c r="O17" s="19">
        <f t="shared" si="6"/>
        <v>4.6130000000000004</v>
      </c>
      <c r="P17" s="17">
        <f>ROUND(SUM(D17:O17)/12,3)</f>
        <v>2.9079999999999999</v>
      </c>
    </row>
    <row r="18" spans="2:16" x14ac:dyDescent="0.25">
      <c r="B18" s="11" t="s">
        <v>12</v>
      </c>
      <c r="C18" s="6" t="s">
        <v>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7"/>
    </row>
    <row r="19" spans="2:16" ht="45" x14ac:dyDescent="0.25">
      <c r="B19" s="11" t="s">
        <v>13</v>
      </c>
      <c r="C19" s="6" t="s">
        <v>7</v>
      </c>
      <c r="D19" s="19">
        <v>5.1513999999999998</v>
      </c>
      <c r="E19" s="19">
        <v>5.1177000000000001</v>
      </c>
      <c r="F19" s="19">
        <v>3.4687000000000001</v>
      </c>
      <c r="G19" s="19">
        <v>2.5446</v>
      </c>
      <c r="H19" s="19">
        <v>2.2578</v>
      </c>
      <c r="I19" s="19">
        <v>1.2519</v>
      </c>
      <c r="J19" s="19">
        <v>0.88090000000000002</v>
      </c>
      <c r="K19" s="19">
        <v>1.0470999999999999</v>
      </c>
      <c r="L19" s="19">
        <v>0.99629999999999996</v>
      </c>
      <c r="M19" s="19">
        <v>2.6467999999999998</v>
      </c>
      <c r="N19" s="19">
        <v>4.9154999999999998</v>
      </c>
      <c r="O19" s="19">
        <v>4.6130000000000004</v>
      </c>
      <c r="P19" s="17">
        <f>ROUND(SUM(D19:O19)/12,3)</f>
        <v>2.9079999999999999</v>
      </c>
    </row>
    <row r="20" spans="2:16" x14ac:dyDescent="0.25">
      <c r="B20" s="11">
        <v>3</v>
      </c>
      <c r="C20" s="6" t="s">
        <v>8</v>
      </c>
      <c r="D20" s="21">
        <f>D17/D16</f>
        <v>1.5628517356895338E-2</v>
      </c>
      <c r="E20" s="21">
        <f t="shared" ref="E20:O20" si="7">E17/E16</f>
        <v>1.5429365812273487E-2</v>
      </c>
      <c r="F20" s="21">
        <f t="shared" si="7"/>
        <v>1.1470997428144636E-2</v>
      </c>
      <c r="G20" s="21">
        <f t="shared" si="7"/>
        <v>9.1440407417575694E-3</v>
      </c>
      <c r="H20" s="21">
        <f t="shared" si="7"/>
        <v>8.0417209240036362E-3</v>
      </c>
      <c r="I20" s="21">
        <f t="shared" si="7"/>
        <v>5.4460293230331937E-3</v>
      </c>
      <c r="J20" s="21">
        <f t="shared" si="7"/>
        <v>4.5386652130297665E-3</v>
      </c>
      <c r="K20" s="21">
        <f t="shared" si="7"/>
        <v>5.1306274104173637E-3</v>
      </c>
      <c r="L20" s="21">
        <f t="shared" si="7"/>
        <v>4.7786854226352267E-3</v>
      </c>
      <c r="M20" s="21">
        <f t="shared" si="7"/>
        <v>8.9064826056408173E-3</v>
      </c>
      <c r="N20" s="21">
        <f t="shared" si="7"/>
        <v>1.7101525412230086E-2</v>
      </c>
      <c r="O20" s="21">
        <f t="shared" si="7"/>
        <v>1.4037447393806239E-2</v>
      </c>
      <c r="P20" s="22">
        <f>P17/P16</f>
        <v>1.0663420215028528E-2</v>
      </c>
    </row>
    <row r="21" spans="2:16" ht="30" x14ac:dyDescent="0.25">
      <c r="B21" s="11">
        <v>4</v>
      </c>
      <c r="C21" s="6" t="s">
        <v>31</v>
      </c>
      <c r="D21" s="19">
        <f>D16-D17</f>
        <v>324.464</v>
      </c>
      <c r="E21" s="19">
        <f t="shared" ref="E21:O21" si="8">E16-E17</f>
        <v>326.56799999999998</v>
      </c>
      <c r="F21" s="19">
        <f t="shared" si="8"/>
        <v>298.92</v>
      </c>
      <c r="G21" s="19">
        <f t="shared" si="8"/>
        <v>275.73500000000001</v>
      </c>
      <c r="H21" s="19">
        <f t="shared" si="8"/>
        <v>278.50299999999999</v>
      </c>
      <c r="I21" s="19">
        <f t="shared" si="8"/>
        <v>228.62199999999999</v>
      </c>
      <c r="J21" s="19">
        <f t="shared" si="8"/>
        <v>193.20699999999999</v>
      </c>
      <c r="K21" s="19">
        <f t="shared" si="8"/>
        <v>203.041</v>
      </c>
      <c r="L21" s="19">
        <f t="shared" si="8"/>
        <v>207.49200000000002</v>
      </c>
      <c r="M21" s="19">
        <f t="shared" si="8"/>
        <v>294.52999999999997</v>
      </c>
      <c r="N21" s="19">
        <f t="shared" si="8"/>
        <v>282.51499999999999</v>
      </c>
      <c r="O21" s="19">
        <f t="shared" si="8"/>
        <v>324.00800000000004</v>
      </c>
      <c r="P21" s="17">
        <f>ROUND(SUM(D21:O21)/12,3)</f>
        <v>269.8</v>
      </c>
    </row>
    <row r="22" spans="2:16" x14ac:dyDescent="0.25">
      <c r="B22" s="11" t="s">
        <v>14</v>
      </c>
      <c r="C22" s="6" t="s">
        <v>10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7"/>
    </row>
    <row r="23" spans="2:16" ht="45" x14ac:dyDescent="0.25">
      <c r="B23" s="11" t="s">
        <v>15</v>
      </c>
      <c r="C23" s="6" t="s">
        <v>11</v>
      </c>
      <c r="D23" s="19">
        <v>324.464</v>
      </c>
      <c r="E23" s="19">
        <v>326.56799999999998</v>
      </c>
      <c r="F23" s="19">
        <v>298.92</v>
      </c>
      <c r="G23" s="19">
        <v>275.73500000000001</v>
      </c>
      <c r="H23" s="19">
        <v>278.50299999999999</v>
      </c>
      <c r="I23" s="19">
        <v>228.62199999999999</v>
      </c>
      <c r="J23" s="19">
        <v>193.20699999999999</v>
      </c>
      <c r="K23" s="19">
        <v>203.041</v>
      </c>
      <c r="L23" s="19">
        <v>207.49200000000002</v>
      </c>
      <c r="M23" s="19">
        <v>294.52999999999997</v>
      </c>
      <c r="N23" s="19">
        <v>282.51499999999999</v>
      </c>
      <c r="O23" s="19">
        <v>324.00800000000004</v>
      </c>
      <c r="P23" s="17">
        <f>ROUND(SUM(D23:O23)/12,3)</f>
        <v>269.8</v>
      </c>
    </row>
    <row r="24" spans="2:16" x14ac:dyDescent="0.25">
      <c r="B24" s="11" t="s">
        <v>29</v>
      </c>
      <c r="C24" s="6" t="s">
        <v>32</v>
      </c>
      <c r="D24" s="19">
        <f>SUM(D25:D26)</f>
        <v>228.226</v>
      </c>
      <c r="E24" s="19">
        <f t="shared" ref="E24:O24" si="9">SUM(E25:E26)</f>
        <v>224.40800000000002</v>
      </c>
      <c r="F24" s="19">
        <f t="shared" si="9"/>
        <v>209.97800000000001</v>
      </c>
      <c r="G24" s="19">
        <f t="shared" si="9"/>
        <v>187.93600000000001</v>
      </c>
      <c r="H24" s="19">
        <f t="shared" si="9"/>
        <v>183.154</v>
      </c>
      <c r="I24" s="19">
        <f t="shared" si="9"/>
        <v>156.00299999999999</v>
      </c>
      <c r="J24" s="19">
        <f t="shared" si="9"/>
        <v>144.29500000000002</v>
      </c>
      <c r="K24" s="19">
        <f t="shared" si="9"/>
        <v>150.255</v>
      </c>
      <c r="L24" s="19">
        <f t="shared" si="9"/>
        <v>163.416</v>
      </c>
      <c r="M24" s="19">
        <f t="shared" si="9"/>
        <v>227.18699999999998</v>
      </c>
      <c r="N24" s="19">
        <f t="shared" si="9"/>
        <v>218.35199999999998</v>
      </c>
      <c r="O24" s="19">
        <f t="shared" si="9"/>
        <v>250.76900000000001</v>
      </c>
      <c r="P24" s="17">
        <f>ROUND(SUM(D24:O24)/12,3)</f>
        <v>195.33199999999999</v>
      </c>
    </row>
    <row r="25" spans="2:16" x14ac:dyDescent="0.25">
      <c r="B25" s="11" t="s">
        <v>34</v>
      </c>
      <c r="C25" s="6" t="s">
        <v>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7"/>
    </row>
    <row r="26" spans="2:16" ht="30" x14ac:dyDescent="0.25">
      <c r="B26" s="11" t="s">
        <v>35</v>
      </c>
      <c r="C26" s="6" t="s">
        <v>33</v>
      </c>
      <c r="D26" s="19">
        <v>228.226</v>
      </c>
      <c r="E26" s="19">
        <v>224.40800000000002</v>
      </c>
      <c r="F26" s="19">
        <v>209.97800000000001</v>
      </c>
      <c r="G26" s="19">
        <v>187.93600000000001</v>
      </c>
      <c r="H26" s="19">
        <v>183.154</v>
      </c>
      <c r="I26" s="19">
        <v>156.00299999999999</v>
      </c>
      <c r="J26" s="19">
        <v>144.29500000000002</v>
      </c>
      <c r="K26" s="19">
        <v>150.255</v>
      </c>
      <c r="L26" s="19">
        <v>163.416</v>
      </c>
      <c r="M26" s="19">
        <v>227.18699999999998</v>
      </c>
      <c r="N26" s="19">
        <v>218.35199999999998</v>
      </c>
      <c r="O26" s="19">
        <v>250.76900000000001</v>
      </c>
      <c r="P26" s="17">
        <f>ROUND(SUM(D26:O26)/12,3)</f>
        <v>195.33199999999999</v>
      </c>
    </row>
  </sheetData>
  <mergeCells count="2">
    <mergeCell ref="B1:P1"/>
    <mergeCell ref="B13:P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2022-02-01T09:37:00Z</dcterms:modified>
</cp:coreProperties>
</file>