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36105B0B-4A0E-4E4C-91B0-03E08489E1B5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Форма 3" sheetId="1" r:id="rId1"/>
  </sheets>
  <definedNames>
    <definedName name="_xlnm._FilterDatabase" localSheetId="0" hidden="1">'Форма 3'!$A$18:$WWG$107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5" i="1" l="1"/>
  <c r="W105" i="1"/>
  <c r="X106" i="1" l="1"/>
  <c r="W106" i="1"/>
  <c r="D102" i="1"/>
  <c r="V91" i="1"/>
  <c r="U91" i="1"/>
  <c r="V88" i="1"/>
  <c r="U88" i="1"/>
  <c r="W61" i="1"/>
  <c r="V61" i="1"/>
  <c r="U61" i="1"/>
  <c r="W46" i="1"/>
  <c r="V46" i="1"/>
  <c r="U46" i="1"/>
  <c r="X28" i="1"/>
  <c r="W28" i="1"/>
  <c r="V28" i="1"/>
  <c r="U28" i="1"/>
  <c r="X27" i="1"/>
  <c r="W27" i="1"/>
  <c r="V27" i="1"/>
  <c r="U27" i="1"/>
  <c r="N107" i="1"/>
  <c r="X107" i="1" s="1"/>
  <c r="N103" i="1"/>
  <c r="N102" i="1"/>
  <c r="N99" i="1"/>
  <c r="N98" i="1"/>
  <c r="N95" i="1"/>
  <c r="N94" i="1"/>
  <c r="N93" i="1"/>
  <c r="N92" i="1"/>
  <c r="T91" i="1"/>
  <c r="S91" i="1"/>
  <c r="R91" i="1"/>
  <c r="Q91" i="1"/>
  <c r="P91" i="1"/>
  <c r="O91" i="1"/>
  <c r="N91" i="1"/>
  <c r="M91" i="1"/>
  <c r="N90" i="1"/>
  <c r="N89" i="1"/>
  <c r="T88" i="1"/>
  <c r="T82" i="1" s="1"/>
  <c r="T26" i="1" s="1"/>
  <c r="S88" i="1"/>
  <c r="R88" i="1"/>
  <c r="Q88" i="1"/>
  <c r="P88" i="1"/>
  <c r="O88" i="1"/>
  <c r="N88" i="1"/>
  <c r="M88" i="1"/>
  <c r="N84" i="1"/>
  <c r="S82" i="1"/>
  <c r="S26" i="1" s="1"/>
  <c r="N80" i="1"/>
  <c r="N62" i="1"/>
  <c r="T61" i="1"/>
  <c r="S61" i="1"/>
  <c r="R61" i="1"/>
  <c r="Q61" i="1"/>
  <c r="P61" i="1"/>
  <c r="O61" i="1"/>
  <c r="M61" i="1"/>
  <c r="N58" i="1"/>
  <c r="N56" i="1"/>
  <c r="N55" i="1"/>
  <c r="N53" i="1"/>
  <c r="N51" i="1"/>
  <c r="N50" i="1"/>
  <c r="T46" i="1"/>
  <c r="S46" i="1"/>
  <c r="R46" i="1"/>
  <c r="Q46" i="1"/>
  <c r="P46" i="1"/>
  <c r="O46" i="1"/>
  <c r="M46" i="1"/>
  <c r="T28" i="1"/>
  <c r="S28" i="1"/>
  <c r="R28" i="1"/>
  <c r="Q28" i="1"/>
  <c r="P28" i="1"/>
  <c r="O28" i="1"/>
  <c r="M28" i="1"/>
  <c r="T27" i="1"/>
  <c r="S27" i="1"/>
  <c r="R27" i="1"/>
  <c r="Q27" i="1"/>
  <c r="P27" i="1"/>
  <c r="O27" i="1"/>
  <c r="M27" i="1"/>
  <c r="N26" i="1"/>
  <c r="N25" i="1"/>
  <c r="N24" i="1"/>
  <c r="N23" i="1"/>
  <c r="N22" i="1"/>
  <c r="N20" i="1"/>
  <c r="S19" i="1"/>
  <c r="L91" i="1"/>
  <c r="J91" i="1"/>
  <c r="I91" i="1"/>
  <c r="H91" i="1"/>
  <c r="G91" i="1"/>
  <c r="L88" i="1"/>
  <c r="J88" i="1"/>
  <c r="I88" i="1"/>
  <c r="H88" i="1"/>
  <c r="G88" i="1"/>
  <c r="F83" i="1"/>
  <c r="N83" i="1" s="1"/>
  <c r="K82" i="1"/>
  <c r="F82" i="1"/>
  <c r="N82" i="1" s="1"/>
  <c r="E82" i="1"/>
  <c r="F81" i="1"/>
  <c r="N81" i="1" s="1"/>
  <c r="F80" i="1"/>
  <c r="F79" i="1"/>
  <c r="N79" i="1" s="1"/>
  <c r="F78" i="1"/>
  <c r="N78" i="1" s="1"/>
  <c r="F77" i="1"/>
  <c r="N77" i="1" s="1"/>
  <c r="F76" i="1"/>
  <c r="N76" i="1" s="1"/>
  <c r="F75" i="1"/>
  <c r="N75" i="1" s="1"/>
  <c r="F74" i="1"/>
  <c r="N74" i="1" s="1"/>
  <c r="F73" i="1"/>
  <c r="N73" i="1" s="1"/>
  <c r="F72" i="1"/>
  <c r="N72" i="1" s="1"/>
  <c r="F71" i="1"/>
  <c r="N71" i="1" s="1"/>
  <c r="F70" i="1"/>
  <c r="N70" i="1" s="1"/>
  <c r="F69" i="1"/>
  <c r="N69" i="1" s="1"/>
  <c r="F68" i="1"/>
  <c r="N68" i="1" s="1"/>
  <c r="F67" i="1"/>
  <c r="N67" i="1" s="1"/>
  <c r="F66" i="1"/>
  <c r="N66" i="1" s="1"/>
  <c r="F65" i="1"/>
  <c r="N65" i="1" s="1"/>
  <c r="F64" i="1"/>
  <c r="N64" i="1" s="1"/>
  <c r="L61" i="1"/>
  <c r="K61" i="1"/>
  <c r="J61" i="1"/>
  <c r="I61" i="1"/>
  <c r="H61" i="1"/>
  <c r="G61" i="1"/>
  <c r="F61" i="1"/>
  <c r="N61" i="1" s="1"/>
  <c r="E61" i="1"/>
  <c r="K49" i="1"/>
  <c r="K46" i="1" s="1"/>
  <c r="F49" i="1"/>
  <c r="N49" i="1" s="1"/>
  <c r="F48" i="1"/>
  <c r="N48" i="1" s="1"/>
  <c r="L46" i="1"/>
  <c r="J46" i="1"/>
  <c r="I46" i="1"/>
  <c r="H46" i="1"/>
  <c r="G46" i="1"/>
  <c r="E46" i="1"/>
  <c r="F45" i="1"/>
  <c r="N45" i="1" s="1"/>
  <c r="F44" i="1"/>
  <c r="N44" i="1" s="1"/>
  <c r="F43" i="1"/>
  <c r="N43" i="1" s="1"/>
  <c r="F42" i="1"/>
  <c r="N42" i="1" s="1"/>
  <c r="F41" i="1"/>
  <c r="N41" i="1" s="1"/>
  <c r="F40" i="1"/>
  <c r="N40" i="1" s="1"/>
  <c r="F39" i="1"/>
  <c r="N39" i="1" s="1"/>
  <c r="F38" i="1"/>
  <c r="N38" i="1" s="1"/>
  <c r="F37" i="1"/>
  <c r="N37" i="1" s="1"/>
  <c r="F36" i="1"/>
  <c r="N36" i="1" s="1"/>
  <c r="F35" i="1"/>
  <c r="N35" i="1" s="1"/>
  <c r="F34" i="1"/>
  <c r="N34" i="1" s="1"/>
  <c r="F33" i="1"/>
  <c r="N33" i="1" s="1"/>
  <c r="K31" i="1"/>
  <c r="K28" i="1" s="1"/>
  <c r="K27" i="1" s="1"/>
  <c r="F31" i="1"/>
  <c r="N31" i="1" s="1"/>
  <c r="F30" i="1"/>
  <c r="N30" i="1" s="1"/>
  <c r="F29" i="1"/>
  <c r="N29" i="1" s="1"/>
  <c r="L28" i="1"/>
  <c r="J28" i="1"/>
  <c r="I28" i="1"/>
  <c r="H28" i="1"/>
  <c r="G28" i="1"/>
  <c r="F28" i="1"/>
  <c r="N28" i="1" s="1"/>
  <c r="L27" i="1"/>
  <c r="F27" i="1"/>
  <c r="N27" i="1" s="1"/>
  <c r="D83" i="1"/>
  <c r="D61" i="1"/>
  <c r="D60" i="1" s="1"/>
  <c r="D49" i="1"/>
  <c r="D47" i="1" s="1"/>
  <c r="D46" i="1" s="1"/>
  <c r="D31" i="1"/>
  <c r="D28" i="1" s="1"/>
  <c r="D27" i="1" s="1"/>
  <c r="U82" i="1" l="1"/>
  <c r="U26" i="1" s="1"/>
  <c r="O82" i="1"/>
  <c r="O26" i="1" s="1"/>
  <c r="W107" i="1"/>
  <c r="I82" i="1"/>
  <c r="S25" i="1"/>
  <c r="G82" i="1"/>
  <c r="H82" i="1"/>
  <c r="F47" i="1"/>
  <c r="N47" i="1" s="1"/>
  <c r="J82" i="1"/>
  <c r="P82" i="1"/>
  <c r="P26" i="1" s="1"/>
  <c r="D82" i="1"/>
  <c r="R82" i="1"/>
  <c r="R26" i="1" s="1"/>
  <c r="F60" i="1"/>
  <c r="M82" i="1"/>
  <c r="M26" i="1" s="1"/>
  <c r="V82" i="1"/>
  <c r="V26" i="1" s="1"/>
  <c r="Q82" i="1"/>
  <c r="Q26" i="1" s="1"/>
  <c r="L82" i="1"/>
  <c r="F46" i="1" l="1"/>
  <c r="N46" i="1" s="1"/>
  <c r="N21" i="1" s="1"/>
  <c r="N19" i="1" s="1"/>
  <c r="N60" i="1"/>
</calcChain>
</file>

<file path=xl/sharedStrings.xml><?xml version="1.0" encoding="utf-8"?>
<sst xmlns="http://schemas.openxmlformats.org/spreadsheetml/2006/main" count="1583" uniqueCount="247">
  <si>
    <t>Приложение № 3</t>
  </si>
  <si>
    <t>к приказу Минэнерго России
от 25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</si>
  <si>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</si>
  <si>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</si>
  <si>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</si>
  <si>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</si>
  <si>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</si>
  <si>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</si>
  <si>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</si>
  <si>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</si>
  <si>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</si>
  <si>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</si>
  <si>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</si>
  <si>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</si>
  <si>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</si>
  <si>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</si>
  <si>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</si>
  <si>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</si>
  <si>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</si>
  <si>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</si>
  <si>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</si>
  <si>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</si>
  <si>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</si>
  <si>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</si>
  <si>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</si>
  <si>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</si>
  <si>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шт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</si>
  <si>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</si>
  <si>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</si>
  <si>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</si>
  <si>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</si>
  <si>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</si>
  <si>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</si>
  <si>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</si>
  <si>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</si>
  <si>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</si>
  <si>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</si>
  <si>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</si>
  <si>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</si>
  <si>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</si>
  <si>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</si>
  <si>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</si>
  <si>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</si>
  <si>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</si>
  <si>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</si>
  <si>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</si>
  <si>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</si>
  <si>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</si>
  <si>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</si>
  <si>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</si>
  <si>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</si>
  <si>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</si>
  <si>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</si>
  <si>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</si>
  <si>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</si>
  <si>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</si>
  <si>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</si>
  <si>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</si>
  <si>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</si>
  <si>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</si>
  <si>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</si>
  <si>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</si>
  <si>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</si>
  <si>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</si>
  <si>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</si>
  <si>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</si>
  <si>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</si>
  <si>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</si>
  <si>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</si>
  <si>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нд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</si>
  <si>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</si>
  <si>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</si>
  <si>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</si>
  <si>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</si>
  <si>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</si>
  <si>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</si>
  <si>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</si>
  <si>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</si>
  <si>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</si>
  <si>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</si>
  <si>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</si>
  <si>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</si>
  <si>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</si>
  <si>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</si>
  <si>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</si>
  <si>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</si>
  <si>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</si>
  <si>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</si>
  <si>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</si>
  <si>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</si>
  <si>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</si>
  <si>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</si>
  <si>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</si>
  <si>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</si>
  <si>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</si>
  <si>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</si>
  <si>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</si>
  <si>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</si>
  <si>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</si>
  <si>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</si>
  <si>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</si>
  <si>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</si>
  <si>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</si>
  <si>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</si>
  <si>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</si>
  <si>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</si>
  <si>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</si>
  <si>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</si>
  <si>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</si>
  <si>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</si>
  <si>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</si>
  <si>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</si>
  <si>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</si>
  <si>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</si>
  <si>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</si>
  <si>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</si>
  <si>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</si>
  <si>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</si>
  <si>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</si>
  <si>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</si>
  <si>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</si>
  <si>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</si>
  <si>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</si>
  <si>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</si>
  <si>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</si>
  <si>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</si>
  <si>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</si>
  <si>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</si>
  <si>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</si>
  <si>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</si>
  <si>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</si>
  <si>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</si>
  <si>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</si>
  <si>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</si>
  <si>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</si>
  <si>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</si>
  <si>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</si>
  <si>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</si>
  <si>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</si>
  <si>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</si>
  <si>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</si>
  <si>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</si>
  <si>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</si>
  <si>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</si>
  <si>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</si>
  <si>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1.6.1.2</t>
  </si>
  <si>
    <t>Приобретение Цельнометаллического грузового фургона (1 шт)</t>
  </si>
  <si>
    <t>L_022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</si>
  <si>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</si>
  <si>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</si>
  <si>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</si>
  <si>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</si>
  <si>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</si>
  <si>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</si>
  <si>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</si>
  <si>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</si>
  <si>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</si>
  <si>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</si>
  <si>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</si>
  <si>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</si>
  <si>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</si>
  <si>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</si>
  <si>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</si>
  <si>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</si>
  <si>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</si>
  <si>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</si>
  <si>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</si>
  <si>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</si>
  <si>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</si>
  <si>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</si>
  <si>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</si>
  <si>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</si>
  <si>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</si>
  <si>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</si>
  <si>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кв.м.</t>
  </si>
  <si>
    <t>2023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</si>
  <si>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</si>
  <si>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</si>
  <si>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</si>
  <si>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</si>
  <si>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</si>
  <si>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</si>
  <si>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</si>
  <si>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</si>
  <si>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</si>
  <si>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</si>
  <si>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</si>
  <si>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</si>
  <si>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</si>
  <si>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</si>
  <si>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</si>
  <si>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</si>
  <si>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</si>
  <si>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</si>
  <si>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</si>
  <si>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</si>
  <si>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</si>
  <si>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</si>
  <si>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</si>
  <si>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</si>
  <si>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</si>
  <si>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</si>
  <si>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</si>
  <si>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Получена экономия по результатам торгово-закупочных процедур. Мероприятие выполнено.</t>
  </si>
  <si>
    <t>2024</t>
  </si>
  <si>
    <t xml:space="preserve">  Приказом Министерства ЖКХ и энергетики Республики Саха (Якутия) №565-ОД от 29.11.2023</t>
  </si>
  <si>
    <t>Отклонение от плана ввода основных средств года 2023</t>
  </si>
  <si>
    <t>Принятие основных средств и нематериальных активов к бухгалтерскому учету в год 2023</t>
  </si>
  <si>
    <t>ПС Районная. Модернизация терминалов ВЧ защит (Л-211, Л-212)</t>
  </si>
  <si>
    <t>L_001</t>
  </si>
  <si>
    <t>1.2.1.2.2</t>
  </si>
  <si>
    <t>ПС Районная. Панель №38. Замена терминала БЭ2704.031 и приемопередатчика ПВЗУ-Е (Л222).</t>
  </si>
  <si>
    <t>M_007</t>
  </si>
  <si>
    <t>1.2.1.2.3</t>
  </si>
  <si>
    <t>Реконструкция ячеек 220 кВ и 110 кВ с реконструкцией фарфоровых изоляторов на разъединителях SGF-245n, SGF-123n ПС 220 кВ Районная на полимерные</t>
  </si>
  <si>
    <t>N_008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</si>
  <si>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</si>
  <si>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</si>
  <si>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1.2.1.2.9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</si>
  <si>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</si>
  <si>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</si>
  <si>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</si>
  <si>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</si>
  <si>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</si>
  <si>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1.6.1.3</t>
  </si>
  <si>
    <t>Приобретение бортового автомобиля, оснащенного кран-манипуляторной и буровой установками</t>
  </si>
  <si>
    <t>N_010</t>
  </si>
  <si>
    <t>1.6.1.4.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</si>
  <si>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</si>
  <si>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</si>
  <si>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</si>
  <si>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</si>
  <si>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</si>
  <si>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</si>
  <si>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</si>
  <si>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</si>
  <si>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</si>
  <si>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</si>
  <si>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</si>
  <si>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 xml:space="preserve">нд </t>
  </si>
  <si>
    <t>В связи с длительной процедурой торгово-закупочных процедур, поиском поставщиков в рамках утвержденного лимита, мероприятие частично переносится на 2024 год. Договор заключен с ООО "БалтЭнергоМаш" 15.12.2022. В связи с погодными условиями поставщик не успел выполнить СМР и ПНР в срок, работы перенесены на 2024 г.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</si>
  <si>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30.12.2023.</t>
  </si>
  <si>
    <t>В связи с введенными санкциями, сложной логистикой, частичная поставка оборудования в 1 квартале 2024 г.</t>
  </si>
  <si>
    <t>Для оперативной работы дополнительно приобретены генератор, лебедка,устройство пускозарядное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</si>
  <si>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26.12.2023.</t>
  </si>
  <si>
    <t>Перераспределение по годам 2023-2024 гг. Фактически заключен договор с ООО "Энергопроект" на сумму 7,82 млн.руб. 
(НДС не предусмотрен)</t>
  </si>
  <si>
    <t>Дополнительное соглашение заключено 13.12.2023 г. Поставка оборудования перенесена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</si>
</sst>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7" fillId="0" borderId="0"/>
  </cellStyleXfs>
  <cellXfs count="66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left" vertical="center" wrapText="1"/>
    </xf>
    <xf numFmtId="2" fontId="9" fillId="0" borderId="14" xfId="0" applyNumberFormat="1" applyFont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 wrapText="1"/>
    </xf>
    <xf numFmtId="2" fontId="11" fillId="0" borderId="14" xfId="0" applyNumberFormat="1" applyFont="1" applyBorder="1" applyAlignment="1">
      <alignment horizontal="center" vertical="center"/>
    </xf>
    <xf numFmtId="2" fontId="11" fillId="0" borderId="15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0" fontId="6" fillId="0" borderId="12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49" fontId="8" fillId="0" borderId="12" xfId="1" applyNumberFormat="1" applyFont="1" applyFill="1" applyBorder="1" applyAlignment="1">
      <alignment horizontal="center" vertical="center"/>
    </xf>
    <xf numFmtId="49" fontId="12" fillId="0" borderId="12" xfId="1" applyNumberFormat="1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left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/>
    </xf>
    <xf numFmtId="10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7" xfId="1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7"/>
  <sheetViews>
    <sheetView tabSelected="1" zoomScale="90" zoomScaleNormal="90" workbookViewId="0">
      <selection activeCell="F51" sqref="F51"/>
    </sheetView>
  </sheetViews>
  <sheetFormatPr defaultRowHeight="15.75" x14ac:dyDescent="0.25"/>
  <cols>
    <col min="1" max="1" width="7.85546875" style="13" customWidth="1"/>
    <col min="2" max="2" width="25.140625" style="13" customWidth="1"/>
    <col min="3" max="3" width="13" style="2" customWidth="1"/>
    <col min="4" max="4" width="13" style="3" customWidth="1"/>
    <col min="5" max="5" width="12.7109375" style="3" customWidth="1"/>
    <col min="6" max="11" width="6" style="3" customWidth="1"/>
    <col min="12" max="12" width="7.85546875" style="3" customWidth="1"/>
    <col min="13" max="13" width="12.7109375" style="3" customWidth="1"/>
    <col min="14" max="19" width="6" style="3" customWidth="1"/>
    <col min="20" max="20" width="7.7109375" style="3" customWidth="1"/>
    <col min="21" max="21" width="9.28515625" style="17" bestFit="1" customWidth="1"/>
    <col min="22" max="22" width="6" style="17" customWidth="1"/>
    <col min="23" max="23" width="10" style="17" bestFit="1" customWidth="1"/>
    <col min="24" max="24" width="11" style="17" customWidth="1"/>
    <col min="25" max="25" width="35.7109375" style="6" customWidth="1"/>
    <col min="26" max="258" width="9.140625" style="13"/>
    <col min="259" max="259" width="7.85546875" style="13" customWidth="1"/>
    <col min="260" max="260" width="25.140625" style="13" customWidth="1"/>
    <col min="261" max="262" width="13" style="13" customWidth="1"/>
    <col min="263" max="263" width="12.7109375" style="13" customWidth="1"/>
    <col min="264" max="269" width="6" style="13" customWidth="1"/>
    <col min="270" max="270" width="12.7109375" style="13" customWidth="1"/>
    <col min="271" max="276" width="6" style="13" customWidth="1"/>
    <col min="277" max="277" width="9.140625" style="13"/>
    <col min="278" max="278" width="6" style="13" customWidth="1"/>
    <col min="279" max="279" width="9.140625" style="13"/>
    <col min="280" max="280" width="6" style="13" customWidth="1"/>
    <col min="281" max="281" width="10.7109375" style="13" customWidth="1"/>
    <col min="282" max="514" width="9.140625" style="13"/>
    <col min="515" max="515" width="7.85546875" style="13" customWidth="1"/>
    <col min="516" max="516" width="25.140625" style="13" customWidth="1"/>
    <col min="517" max="518" width="13" style="13" customWidth="1"/>
    <col min="519" max="519" width="12.7109375" style="13" customWidth="1"/>
    <col min="520" max="525" width="6" style="13" customWidth="1"/>
    <col min="526" max="526" width="12.7109375" style="13" customWidth="1"/>
    <col min="527" max="532" width="6" style="13" customWidth="1"/>
    <col min="533" max="533" width="9.140625" style="13"/>
    <col min="534" max="534" width="6" style="13" customWidth="1"/>
    <col min="535" max="535" width="9.140625" style="13"/>
    <col min="536" max="536" width="6" style="13" customWidth="1"/>
    <col min="537" max="537" width="10.7109375" style="13" customWidth="1"/>
    <col min="538" max="770" width="9.140625" style="13"/>
    <col min="771" max="771" width="7.85546875" style="13" customWidth="1"/>
    <col min="772" max="772" width="25.140625" style="13" customWidth="1"/>
    <col min="773" max="774" width="13" style="13" customWidth="1"/>
    <col min="775" max="775" width="12.7109375" style="13" customWidth="1"/>
    <col min="776" max="781" width="6" style="13" customWidth="1"/>
    <col min="782" max="782" width="12.7109375" style="13" customWidth="1"/>
    <col min="783" max="788" width="6" style="13" customWidth="1"/>
    <col min="789" max="789" width="9.140625" style="13"/>
    <col min="790" max="790" width="6" style="13" customWidth="1"/>
    <col min="791" max="791" width="9.140625" style="13"/>
    <col min="792" max="792" width="6" style="13" customWidth="1"/>
    <col min="793" max="793" width="10.7109375" style="13" customWidth="1"/>
    <col min="794" max="1026" width="9.140625" style="13"/>
    <col min="1027" max="1027" width="7.85546875" style="13" customWidth="1"/>
    <col min="1028" max="1028" width="25.140625" style="13" customWidth="1"/>
    <col min="1029" max="1030" width="13" style="13" customWidth="1"/>
    <col min="1031" max="1031" width="12.7109375" style="13" customWidth="1"/>
    <col min="1032" max="1037" width="6" style="13" customWidth="1"/>
    <col min="1038" max="1038" width="12.7109375" style="13" customWidth="1"/>
    <col min="1039" max="1044" width="6" style="13" customWidth="1"/>
    <col min="1045" max="1045" width="9.140625" style="13"/>
    <col min="1046" max="1046" width="6" style="13" customWidth="1"/>
    <col min="1047" max="1047" width="9.140625" style="13"/>
    <col min="1048" max="1048" width="6" style="13" customWidth="1"/>
    <col min="1049" max="1049" width="10.7109375" style="13" customWidth="1"/>
    <col min="1050" max="1282" width="9.140625" style="13"/>
    <col min="1283" max="1283" width="7.85546875" style="13" customWidth="1"/>
    <col min="1284" max="1284" width="25.140625" style="13" customWidth="1"/>
    <col min="1285" max="1286" width="13" style="13" customWidth="1"/>
    <col min="1287" max="1287" width="12.7109375" style="13" customWidth="1"/>
    <col min="1288" max="1293" width="6" style="13" customWidth="1"/>
    <col min="1294" max="1294" width="12.7109375" style="13" customWidth="1"/>
    <col min="1295" max="1300" width="6" style="13" customWidth="1"/>
    <col min="1301" max="1301" width="9.140625" style="13"/>
    <col min="1302" max="1302" width="6" style="13" customWidth="1"/>
    <col min="1303" max="1303" width="9.140625" style="13"/>
    <col min="1304" max="1304" width="6" style="13" customWidth="1"/>
    <col min="1305" max="1305" width="10.7109375" style="13" customWidth="1"/>
    <col min="1306" max="1538" width="9.140625" style="13"/>
    <col min="1539" max="1539" width="7.85546875" style="13" customWidth="1"/>
    <col min="1540" max="1540" width="25.140625" style="13" customWidth="1"/>
    <col min="1541" max="1542" width="13" style="13" customWidth="1"/>
    <col min="1543" max="1543" width="12.7109375" style="13" customWidth="1"/>
    <col min="1544" max="1549" width="6" style="13" customWidth="1"/>
    <col min="1550" max="1550" width="12.7109375" style="13" customWidth="1"/>
    <col min="1551" max="1556" width="6" style="13" customWidth="1"/>
    <col min="1557" max="1557" width="9.140625" style="13"/>
    <col min="1558" max="1558" width="6" style="13" customWidth="1"/>
    <col min="1559" max="1559" width="9.140625" style="13"/>
    <col min="1560" max="1560" width="6" style="13" customWidth="1"/>
    <col min="1561" max="1561" width="10.7109375" style="13" customWidth="1"/>
    <col min="1562" max="1794" width="9.140625" style="13"/>
    <col min="1795" max="1795" width="7.85546875" style="13" customWidth="1"/>
    <col min="1796" max="1796" width="25.140625" style="13" customWidth="1"/>
    <col min="1797" max="1798" width="13" style="13" customWidth="1"/>
    <col min="1799" max="1799" width="12.7109375" style="13" customWidth="1"/>
    <col min="1800" max="1805" width="6" style="13" customWidth="1"/>
    <col min="1806" max="1806" width="12.7109375" style="13" customWidth="1"/>
    <col min="1807" max="1812" width="6" style="13" customWidth="1"/>
    <col min="1813" max="1813" width="9.140625" style="13"/>
    <col min="1814" max="1814" width="6" style="13" customWidth="1"/>
    <col min="1815" max="1815" width="9.140625" style="13"/>
    <col min="1816" max="1816" width="6" style="13" customWidth="1"/>
    <col min="1817" max="1817" width="10.7109375" style="13" customWidth="1"/>
    <col min="1818" max="2050" width="9.140625" style="13"/>
    <col min="2051" max="2051" width="7.85546875" style="13" customWidth="1"/>
    <col min="2052" max="2052" width="25.140625" style="13" customWidth="1"/>
    <col min="2053" max="2054" width="13" style="13" customWidth="1"/>
    <col min="2055" max="2055" width="12.7109375" style="13" customWidth="1"/>
    <col min="2056" max="2061" width="6" style="13" customWidth="1"/>
    <col min="2062" max="2062" width="12.7109375" style="13" customWidth="1"/>
    <col min="2063" max="2068" width="6" style="13" customWidth="1"/>
    <col min="2069" max="2069" width="9.140625" style="13"/>
    <col min="2070" max="2070" width="6" style="13" customWidth="1"/>
    <col min="2071" max="2071" width="9.140625" style="13"/>
    <col min="2072" max="2072" width="6" style="13" customWidth="1"/>
    <col min="2073" max="2073" width="10.7109375" style="13" customWidth="1"/>
    <col min="2074" max="2306" width="9.140625" style="13"/>
    <col min="2307" max="2307" width="7.85546875" style="13" customWidth="1"/>
    <col min="2308" max="2308" width="25.140625" style="13" customWidth="1"/>
    <col min="2309" max="2310" width="13" style="13" customWidth="1"/>
    <col min="2311" max="2311" width="12.7109375" style="13" customWidth="1"/>
    <col min="2312" max="2317" width="6" style="13" customWidth="1"/>
    <col min="2318" max="2318" width="12.7109375" style="13" customWidth="1"/>
    <col min="2319" max="2324" width="6" style="13" customWidth="1"/>
    <col min="2325" max="2325" width="9.140625" style="13"/>
    <col min="2326" max="2326" width="6" style="13" customWidth="1"/>
    <col min="2327" max="2327" width="9.140625" style="13"/>
    <col min="2328" max="2328" width="6" style="13" customWidth="1"/>
    <col min="2329" max="2329" width="10.7109375" style="13" customWidth="1"/>
    <col min="2330" max="2562" width="9.140625" style="13"/>
    <col min="2563" max="2563" width="7.85546875" style="13" customWidth="1"/>
    <col min="2564" max="2564" width="25.140625" style="13" customWidth="1"/>
    <col min="2565" max="2566" width="13" style="13" customWidth="1"/>
    <col min="2567" max="2567" width="12.7109375" style="13" customWidth="1"/>
    <col min="2568" max="2573" width="6" style="13" customWidth="1"/>
    <col min="2574" max="2574" width="12.7109375" style="13" customWidth="1"/>
    <col min="2575" max="2580" width="6" style="13" customWidth="1"/>
    <col min="2581" max="2581" width="9.140625" style="13"/>
    <col min="2582" max="2582" width="6" style="13" customWidth="1"/>
    <col min="2583" max="2583" width="9.140625" style="13"/>
    <col min="2584" max="2584" width="6" style="13" customWidth="1"/>
    <col min="2585" max="2585" width="10.7109375" style="13" customWidth="1"/>
    <col min="2586" max="2818" width="9.140625" style="13"/>
    <col min="2819" max="2819" width="7.85546875" style="13" customWidth="1"/>
    <col min="2820" max="2820" width="25.140625" style="13" customWidth="1"/>
    <col min="2821" max="2822" width="13" style="13" customWidth="1"/>
    <col min="2823" max="2823" width="12.7109375" style="13" customWidth="1"/>
    <col min="2824" max="2829" width="6" style="13" customWidth="1"/>
    <col min="2830" max="2830" width="12.7109375" style="13" customWidth="1"/>
    <col min="2831" max="2836" width="6" style="13" customWidth="1"/>
    <col min="2837" max="2837" width="9.140625" style="13"/>
    <col min="2838" max="2838" width="6" style="13" customWidth="1"/>
    <col min="2839" max="2839" width="9.140625" style="13"/>
    <col min="2840" max="2840" width="6" style="13" customWidth="1"/>
    <col min="2841" max="2841" width="10.7109375" style="13" customWidth="1"/>
    <col min="2842" max="3074" width="9.140625" style="13"/>
    <col min="3075" max="3075" width="7.85546875" style="13" customWidth="1"/>
    <col min="3076" max="3076" width="25.140625" style="13" customWidth="1"/>
    <col min="3077" max="3078" width="13" style="13" customWidth="1"/>
    <col min="3079" max="3079" width="12.7109375" style="13" customWidth="1"/>
    <col min="3080" max="3085" width="6" style="13" customWidth="1"/>
    <col min="3086" max="3086" width="12.7109375" style="13" customWidth="1"/>
    <col min="3087" max="3092" width="6" style="13" customWidth="1"/>
    <col min="3093" max="3093" width="9.140625" style="13"/>
    <col min="3094" max="3094" width="6" style="13" customWidth="1"/>
    <col min="3095" max="3095" width="9.140625" style="13"/>
    <col min="3096" max="3096" width="6" style="13" customWidth="1"/>
    <col min="3097" max="3097" width="10.7109375" style="13" customWidth="1"/>
    <col min="3098" max="3330" width="9.140625" style="13"/>
    <col min="3331" max="3331" width="7.85546875" style="13" customWidth="1"/>
    <col min="3332" max="3332" width="25.140625" style="13" customWidth="1"/>
    <col min="3333" max="3334" width="13" style="13" customWidth="1"/>
    <col min="3335" max="3335" width="12.7109375" style="13" customWidth="1"/>
    <col min="3336" max="3341" width="6" style="13" customWidth="1"/>
    <col min="3342" max="3342" width="12.7109375" style="13" customWidth="1"/>
    <col min="3343" max="3348" width="6" style="13" customWidth="1"/>
    <col min="3349" max="3349" width="9.140625" style="13"/>
    <col min="3350" max="3350" width="6" style="13" customWidth="1"/>
    <col min="3351" max="3351" width="9.140625" style="13"/>
    <col min="3352" max="3352" width="6" style="13" customWidth="1"/>
    <col min="3353" max="3353" width="10.7109375" style="13" customWidth="1"/>
    <col min="3354" max="3586" width="9.140625" style="13"/>
    <col min="3587" max="3587" width="7.85546875" style="13" customWidth="1"/>
    <col min="3588" max="3588" width="25.140625" style="13" customWidth="1"/>
    <col min="3589" max="3590" width="13" style="13" customWidth="1"/>
    <col min="3591" max="3591" width="12.7109375" style="13" customWidth="1"/>
    <col min="3592" max="3597" width="6" style="13" customWidth="1"/>
    <col min="3598" max="3598" width="12.7109375" style="13" customWidth="1"/>
    <col min="3599" max="3604" width="6" style="13" customWidth="1"/>
    <col min="3605" max="3605" width="9.140625" style="13"/>
    <col min="3606" max="3606" width="6" style="13" customWidth="1"/>
    <col min="3607" max="3607" width="9.140625" style="13"/>
    <col min="3608" max="3608" width="6" style="13" customWidth="1"/>
    <col min="3609" max="3609" width="10.7109375" style="13" customWidth="1"/>
    <col min="3610" max="3842" width="9.140625" style="13"/>
    <col min="3843" max="3843" width="7.85546875" style="13" customWidth="1"/>
    <col min="3844" max="3844" width="25.140625" style="13" customWidth="1"/>
    <col min="3845" max="3846" width="13" style="13" customWidth="1"/>
    <col min="3847" max="3847" width="12.7109375" style="13" customWidth="1"/>
    <col min="3848" max="3853" width="6" style="13" customWidth="1"/>
    <col min="3854" max="3854" width="12.7109375" style="13" customWidth="1"/>
    <col min="3855" max="3860" width="6" style="13" customWidth="1"/>
    <col min="3861" max="3861" width="9.140625" style="13"/>
    <col min="3862" max="3862" width="6" style="13" customWidth="1"/>
    <col min="3863" max="3863" width="9.140625" style="13"/>
    <col min="3864" max="3864" width="6" style="13" customWidth="1"/>
    <col min="3865" max="3865" width="10.7109375" style="13" customWidth="1"/>
    <col min="3866" max="4098" width="9.140625" style="13"/>
    <col min="4099" max="4099" width="7.85546875" style="13" customWidth="1"/>
    <col min="4100" max="4100" width="25.140625" style="13" customWidth="1"/>
    <col min="4101" max="4102" width="13" style="13" customWidth="1"/>
    <col min="4103" max="4103" width="12.7109375" style="13" customWidth="1"/>
    <col min="4104" max="4109" width="6" style="13" customWidth="1"/>
    <col min="4110" max="4110" width="12.7109375" style="13" customWidth="1"/>
    <col min="4111" max="4116" width="6" style="13" customWidth="1"/>
    <col min="4117" max="4117" width="9.140625" style="13"/>
    <col min="4118" max="4118" width="6" style="13" customWidth="1"/>
    <col min="4119" max="4119" width="9.140625" style="13"/>
    <col min="4120" max="4120" width="6" style="13" customWidth="1"/>
    <col min="4121" max="4121" width="10.7109375" style="13" customWidth="1"/>
    <col min="4122" max="4354" width="9.140625" style="13"/>
    <col min="4355" max="4355" width="7.85546875" style="13" customWidth="1"/>
    <col min="4356" max="4356" width="25.140625" style="13" customWidth="1"/>
    <col min="4357" max="4358" width="13" style="13" customWidth="1"/>
    <col min="4359" max="4359" width="12.7109375" style="13" customWidth="1"/>
    <col min="4360" max="4365" width="6" style="13" customWidth="1"/>
    <col min="4366" max="4366" width="12.7109375" style="13" customWidth="1"/>
    <col min="4367" max="4372" width="6" style="13" customWidth="1"/>
    <col min="4373" max="4373" width="9.140625" style="13"/>
    <col min="4374" max="4374" width="6" style="13" customWidth="1"/>
    <col min="4375" max="4375" width="9.140625" style="13"/>
    <col min="4376" max="4376" width="6" style="13" customWidth="1"/>
    <col min="4377" max="4377" width="10.7109375" style="13" customWidth="1"/>
    <col min="4378" max="4610" width="9.140625" style="13"/>
    <col min="4611" max="4611" width="7.85546875" style="13" customWidth="1"/>
    <col min="4612" max="4612" width="25.140625" style="13" customWidth="1"/>
    <col min="4613" max="4614" width="13" style="13" customWidth="1"/>
    <col min="4615" max="4615" width="12.7109375" style="13" customWidth="1"/>
    <col min="4616" max="4621" width="6" style="13" customWidth="1"/>
    <col min="4622" max="4622" width="12.7109375" style="13" customWidth="1"/>
    <col min="4623" max="4628" width="6" style="13" customWidth="1"/>
    <col min="4629" max="4629" width="9.140625" style="13"/>
    <col min="4630" max="4630" width="6" style="13" customWidth="1"/>
    <col min="4631" max="4631" width="9.140625" style="13"/>
    <col min="4632" max="4632" width="6" style="13" customWidth="1"/>
    <col min="4633" max="4633" width="10.7109375" style="13" customWidth="1"/>
    <col min="4634" max="4866" width="9.140625" style="13"/>
    <col min="4867" max="4867" width="7.85546875" style="13" customWidth="1"/>
    <col min="4868" max="4868" width="25.140625" style="13" customWidth="1"/>
    <col min="4869" max="4870" width="13" style="13" customWidth="1"/>
    <col min="4871" max="4871" width="12.7109375" style="13" customWidth="1"/>
    <col min="4872" max="4877" width="6" style="13" customWidth="1"/>
    <col min="4878" max="4878" width="12.7109375" style="13" customWidth="1"/>
    <col min="4879" max="4884" width="6" style="13" customWidth="1"/>
    <col min="4885" max="4885" width="9.140625" style="13"/>
    <col min="4886" max="4886" width="6" style="13" customWidth="1"/>
    <col min="4887" max="4887" width="9.140625" style="13"/>
    <col min="4888" max="4888" width="6" style="13" customWidth="1"/>
    <col min="4889" max="4889" width="10.7109375" style="13" customWidth="1"/>
    <col min="4890" max="5122" width="9.140625" style="13"/>
    <col min="5123" max="5123" width="7.85546875" style="13" customWidth="1"/>
    <col min="5124" max="5124" width="25.140625" style="13" customWidth="1"/>
    <col min="5125" max="5126" width="13" style="13" customWidth="1"/>
    <col min="5127" max="5127" width="12.7109375" style="13" customWidth="1"/>
    <col min="5128" max="5133" width="6" style="13" customWidth="1"/>
    <col min="5134" max="5134" width="12.7109375" style="13" customWidth="1"/>
    <col min="5135" max="5140" width="6" style="13" customWidth="1"/>
    <col min="5141" max="5141" width="9.140625" style="13"/>
    <col min="5142" max="5142" width="6" style="13" customWidth="1"/>
    <col min="5143" max="5143" width="9.140625" style="13"/>
    <col min="5144" max="5144" width="6" style="13" customWidth="1"/>
    <col min="5145" max="5145" width="10.7109375" style="13" customWidth="1"/>
    <col min="5146" max="5378" width="9.140625" style="13"/>
    <col min="5379" max="5379" width="7.85546875" style="13" customWidth="1"/>
    <col min="5380" max="5380" width="25.140625" style="13" customWidth="1"/>
    <col min="5381" max="5382" width="13" style="13" customWidth="1"/>
    <col min="5383" max="5383" width="12.7109375" style="13" customWidth="1"/>
    <col min="5384" max="5389" width="6" style="13" customWidth="1"/>
    <col min="5390" max="5390" width="12.7109375" style="13" customWidth="1"/>
    <col min="5391" max="5396" width="6" style="13" customWidth="1"/>
    <col min="5397" max="5397" width="9.140625" style="13"/>
    <col min="5398" max="5398" width="6" style="13" customWidth="1"/>
    <col min="5399" max="5399" width="9.140625" style="13"/>
    <col min="5400" max="5400" width="6" style="13" customWidth="1"/>
    <col min="5401" max="5401" width="10.7109375" style="13" customWidth="1"/>
    <col min="5402" max="5634" width="9.140625" style="13"/>
    <col min="5635" max="5635" width="7.85546875" style="13" customWidth="1"/>
    <col min="5636" max="5636" width="25.140625" style="13" customWidth="1"/>
    <col min="5637" max="5638" width="13" style="13" customWidth="1"/>
    <col min="5639" max="5639" width="12.7109375" style="13" customWidth="1"/>
    <col min="5640" max="5645" width="6" style="13" customWidth="1"/>
    <col min="5646" max="5646" width="12.7109375" style="13" customWidth="1"/>
    <col min="5647" max="5652" width="6" style="13" customWidth="1"/>
    <col min="5653" max="5653" width="9.140625" style="13"/>
    <col min="5654" max="5654" width="6" style="13" customWidth="1"/>
    <col min="5655" max="5655" width="9.140625" style="13"/>
    <col min="5656" max="5656" width="6" style="13" customWidth="1"/>
    <col min="5657" max="5657" width="10.7109375" style="13" customWidth="1"/>
    <col min="5658" max="5890" width="9.140625" style="13"/>
    <col min="5891" max="5891" width="7.85546875" style="13" customWidth="1"/>
    <col min="5892" max="5892" width="25.140625" style="13" customWidth="1"/>
    <col min="5893" max="5894" width="13" style="13" customWidth="1"/>
    <col min="5895" max="5895" width="12.7109375" style="13" customWidth="1"/>
    <col min="5896" max="5901" width="6" style="13" customWidth="1"/>
    <col min="5902" max="5902" width="12.7109375" style="13" customWidth="1"/>
    <col min="5903" max="5908" width="6" style="13" customWidth="1"/>
    <col min="5909" max="5909" width="9.140625" style="13"/>
    <col min="5910" max="5910" width="6" style="13" customWidth="1"/>
    <col min="5911" max="5911" width="9.140625" style="13"/>
    <col min="5912" max="5912" width="6" style="13" customWidth="1"/>
    <col min="5913" max="5913" width="10.7109375" style="13" customWidth="1"/>
    <col min="5914" max="6146" width="9.140625" style="13"/>
    <col min="6147" max="6147" width="7.85546875" style="13" customWidth="1"/>
    <col min="6148" max="6148" width="25.140625" style="13" customWidth="1"/>
    <col min="6149" max="6150" width="13" style="13" customWidth="1"/>
    <col min="6151" max="6151" width="12.7109375" style="13" customWidth="1"/>
    <col min="6152" max="6157" width="6" style="13" customWidth="1"/>
    <col min="6158" max="6158" width="12.7109375" style="13" customWidth="1"/>
    <col min="6159" max="6164" width="6" style="13" customWidth="1"/>
    <col min="6165" max="6165" width="9.140625" style="13"/>
    <col min="6166" max="6166" width="6" style="13" customWidth="1"/>
    <col min="6167" max="6167" width="9.140625" style="13"/>
    <col min="6168" max="6168" width="6" style="13" customWidth="1"/>
    <col min="6169" max="6169" width="10.7109375" style="13" customWidth="1"/>
    <col min="6170" max="6402" width="9.140625" style="13"/>
    <col min="6403" max="6403" width="7.85546875" style="13" customWidth="1"/>
    <col min="6404" max="6404" width="25.140625" style="13" customWidth="1"/>
    <col min="6405" max="6406" width="13" style="13" customWidth="1"/>
    <col min="6407" max="6407" width="12.7109375" style="13" customWidth="1"/>
    <col min="6408" max="6413" width="6" style="13" customWidth="1"/>
    <col min="6414" max="6414" width="12.7109375" style="13" customWidth="1"/>
    <col min="6415" max="6420" width="6" style="13" customWidth="1"/>
    <col min="6421" max="6421" width="9.140625" style="13"/>
    <col min="6422" max="6422" width="6" style="13" customWidth="1"/>
    <col min="6423" max="6423" width="9.140625" style="13"/>
    <col min="6424" max="6424" width="6" style="13" customWidth="1"/>
    <col min="6425" max="6425" width="10.7109375" style="13" customWidth="1"/>
    <col min="6426" max="6658" width="9.140625" style="13"/>
    <col min="6659" max="6659" width="7.85546875" style="13" customWidth="1"/>
    <col min="6660" max="6660" width="25.140625" style="13" customWidth="1"/>
    <col min="6661" max="6662" width="13" style="13" customWidth="1"/>
    <col min="6663" max="6663" width="12.7109375" style="13" customWidth="1"/>
    <col min="6664" max="6669" width="6" style="13" customWidth="1"/>
    <col min="6670" max="6670" width="12.7109375" style="13" customWidth="1"/>
    <col min="6671" max="6676" width="6" style="13" customWidth="1"/>
    <col min="6677" max="6677" width="9.140625" style="13"/>
    <col min="6678" max="6678" width="6" style="13" customWidth="1"/>
    <col min="6679" max="6679" width="9.140625" style="13"/>
    <col min="6680" max="6680" width="6" style="13" customWidth="1"/>
    <col min="6681" max="6681" width="10.7109375" style="13" customWidth="1"/>
    <col min="6682" max="6914" width="9.140625" style="13"/>
    <col min="6915" max="6915" width="7.85546875" style="13" customWidth="1"/>
    <col min="6916" max="6916" width="25.140625" style="13" customWidth="1"/>
    <col min="6917" max="6918" width="13" style="13" customWidth="1"/>
    <col min="6919" max="6919" width="12.7109375" style="13" customWidth="1"/>
    <col min="6920" max="6925" width="6" style="13" customWidth="1"/>
    <col min="6926" max="6926" width="12.7109375" style="13" customWidth="1"/>
    <col min="6927" max="6932" width="6" style="13" customWidth="1"/>
    <col min="6933" max="6933" width="9.140625" style="13"/>
    <col min="6934" max="6934" width="6" style="13" customWidth="1"/>
    <col min="6935" max="6935" width="9.140625" style="13"/>
    <col min="6936" max="6936" width="6" style="13" customWidth="1"/>
    <col min="6937" max="6937" width="10.7109375" style="13" customWidth="1"/>
    <col min="6938" max="7170" width="9.140625" style="13"/>
    <col min="7171" max="7171" width="7.85546875" style="13" customWidth="1"/>
    <col min="7172" max="7172" width="25.140625" style="13" customWidth="1"/>
    <col min="7173" max="7174" width="13" style="13" customWidth="1"/>
    <col min="7175" max="7175" width="12.7109375" style="13" customWidth="1"/>
    <col min="7176" max="7181" width="6" style="13" customWidth="1"/>
    <col min="7182" max="7182" width="12.7109375" style="13" customWidth="1"/>
    <col min="7183" max="7188" width="6" style="13" customWidth="1"/>
    <col min="7189" max="7189" width="9.140625" style="13"/>
    <col min="7190" max="7190" width="6" style="13" customWidth="1"/>
    <col min="7191" max="7191" width="9.140625" style="13"/>
    <col min="7192" max="7192" width="6" style="13" customWidth="1"/>
    <col min="7193" max="7193" width="10.7109375" style="13" customWidth="1"/>
    <col min="7194" max="7426" width="9.140625" style="13"/>
    <col min="7427" max="7427" width="7.85546875" style="13" customWidth="1"/>
    <col min="7428" max="7428" width="25.140625" style="13" customWidth="1"/>
    <col min="7429" max="7430" width="13" style="13" customWidth="1"/>
    <col min="7431" max="7431" width="12.7109375" style="13" customWidth="1"/>
    <col min="7432" max="7437" width="6" style="13" customWidth="1"/>
    <col min="7438" max="7438" width="12.7109375" style="13" customWidth="1"/>
    <col min="7439" max="7444" width="6" style="13" customWidth="1"/>
    <col min="7445" max="7445" width="9.140625" style="13"/>
    <col min="7446" max="7446" width="6" style="13" customWidth="1"/>
    <col min="7447" max="7447" width="9.140625" style="13"/>
    <col min="7448" max="7448" width="6" style="13" customWidth="1"/>
    <col min="7449" max="7449" width="10.7109375" style="13" customWidth="1"/>
    <col min="7450" max="7682" width="9.140625" style="13"/>
    <col min="7683" max="7683" width="7.85546875" style="13" customWidth="1"/>
    <col min="7684" max="7684" width="25.140625" style="13" customWidth="1"/>
    <col min="7685" max="7686" width="13" style="13" customWidth="1"/>
    <col min="7687" max="7687" width="12.7109375" style="13" customWidth="1"/>
    <col min="7688" max="7693" width="6" style="13" customWidth="1"/>
    <col min="7694" max="7694" width="12.7109375" style="13" customWidth="1"/>
    <col min="7695" max="7700" width="6" style="13" customWidth="1"/>
    <col min="7701" max="7701" width="9.140625" style="13"/>
    <col min="7702" max="7702" width="6" style="13" customWidth="1"/>
    <col min="7703" max="7703" width="9.140625" style="13"/>
    <col min="7704" max="7704" width="6" style="13" customWidth="1"/>
    <col min="7705" max="7705" width="10.7109375" style="13" customWidth="1"/>
    <col min="7706" max="7938" width="9.140625" style="13"/>
    <col min="7939" max="7939" width="7.85546875" style="13" customWidth="1"/>
    <col min="7940" max="7940" width="25.140625" style="13" customWidth="1"/>
    <col min="7941" max="7942" width="13" style="13" customWidth="1"/>
    <col min="7943" max="7943" width="12.7109375" style="13" customWidth="1"/>
    <col min="7944" max="7949" width="6" style="13" customWidth="1"/>
    <col min="7950" max="7950" width="12.7109375" style="13" customWidth="1"/>
    <col min="7951" max="7956" width="6" style="13" customWidth="1"/>
    <col min="7957" max="7957" width="9.140625" style="13"/>
    <col min="7958" max="7958" width="6" style="13" customWidth="1"/>
    <col min="7959" max="7959" width="9.140625" style="13"/>
    <col min="7960" max="7960" width="6" style="13" customWidth="1"/>
    <col min="7961" max="7961" width="10.7109375" style="13" customWidth="1"/>
    <col min="7962" max="8194" width="9.140625" style="13"/>
    <col min="8195" max="8195" width="7.85546875" style="13" customWidth="1"/>
    <col min="8196" max="8196" width="25.140625" style="13" customWidth="1"/>
    <col min="8197" max="8198" width="13" style="13" customWidth="1"/>
    <col min="8199" max="8199" width="12.7109375" style="13" customWidth="1"/>
    <col min="8200" max="8205" width="6" style="13" customWidth="1"/>
    <col min="8206" max="8206" width="12.7109375" style="13" customWidth="1"/>
    <col min="8207" max="8212" width="6" style="13" customWidth="1"/>
    <col min="8213" max="8213" width="9.140625" style="13"/>
    <col min="8214" max="8214" width="6" style="13" customWidth="1"/>
    <col min="8215" max="8215" width="9.140625" style="13"/>
    <col min="8216" max="8216" width="6" style="13" customWidth="1"/>
    <col min="8217" max="8217" width="10.7109375" style="13" customWidth="1"/>
    <col min="8218" max="8450" width="9.140625" style="13"/>
    <col min="8451" max="8451" width="7.85546875" style="13" customWidth="1"/>
    <col min="8452" max="8452" width="25.140625" style="13" customWidth="1"/>
    <col min="8453" max="8454" width="13" style="13" customWidth="1"/>
    <col min="8455" max="8455" width="12.7109375" style="13" customWidth="1"/>
    <col min="8456" max="8461" width="6" style="13" customWidth="1"/>
    <col min="8462" max="8462" width="12.7109375" style="13" customWidth="1"/>
    <col min="8463" max="8468" width="6" style="13" customWidth="1"/>
    <col min="8469" max="8469" width="9.140625" style="13"/>
    <col min="8470" max="8470" width="6" style="13" customWidth="1"/>
    <col min="8471" max="8471" width="9.140625" style="13"/>
    <col min="8472" max="8472" width="6" style="13" customWidth="1"/>
    <col min="8473" max="8473" width="10.7109375" style="13" customWidth="1"/>
    <col min="8474" max="8706" width="9.140625" style="13"/>
    <col min="8707" max="8707" width="7.85546875" style="13" customWidth="1"/>
    <col min="8708" max="8708" width="25.140625" style="13" customWidth="1"/>
    <col min="8709" max="8710" width="13" style="13" customWidth="1"/>
    <col min="8711" max="8711" width="12.7109375" style="13" customWidth="1"/>
    <col min="8712" max="8717" width="6" style="13" customWidth="1"/>
    <col min="8718" max="8718" width="12.7109375" style="13" customWidth="1"/>
    <col min="8719" max="8724" width="6" style="13" customWidth="1"/>
    <col min="8725" max="8725" width="9.140625" style="13"/>
    <col min="8726" max="8726" width="6" style="13" customWidth="1"/>
    <col min="8727" max="8727" width="9.140625" style="13"/>
    <col min="8728" max="8728" width="6" style="13" customWidth="1"/>
    <col min="8729" max="8729" width="10.7109375" style="13" customWidth="1"/>
    <col min="8730" max="8962" width="9.140625" style="13"/>
    <col min="8963" max="8963" width="7.85546875" style="13" customWidth="1"/>
    <col min="8964" max="8964" width="25.140625" style="13" customWidth="1"/>
    <col min="8965" max="8966" width="13" style="13" customWidth="1"/>
    <col min="8967" max="8967" width="12.7109375" style="13" customWidth="1"/>
    <col min="8968" max="8973" width="6" style="13" customWidth="1"/>
    <col min="8974" max="8974" width="12.7109375" style="13" customWidth="1"/>
    <col min="8975" max="8980" width="6" style="13" customWidth="1"/>
    <col min="8981" max="8981" width="9.140625" style="13"/>
    <col min="8982" max="8982" width="6" style="13" customWidth="1"/>
    <col min="8983" max="8983" width="9.140625" style="13"/>
    <col min="8984" max="8984" width="6" style="13" customWidth="1"/>
    <col min="8985" max="8985" width="10.7109375" style="13" customWidth="1"/>
    <col min="8986" max="9218" width="9.140625" style="13"/>
    <col min="9219" max="9219" width="7.85546875" style="13" customWidth="1"/>
    <col min="9220" max="9220" width="25.140625" style="13" customWidth="1"/>
    <col min="9221" max="9222" width="13" style="13" customWidth="1"/>
    <col min="9223" max="9223" width="12.7109375" style="13" customWidth="1"/>
    <col min="9224" max="9229" width="6" style="13" customWidth="1"/>
    <col min="9230" max="9230" width="12.7109375" style="13" customWidth="1"/>
    <col min="9231" max="9236" width="6" style="13" customWidth="1"/>
    <col min="9237" max="9237" width="9.140625" style="13"/>
    <col min="9238" max="9238" width="6" style="13" customWidth="1"/>
    <col min="9239" max="9239" width="9.140625" style="13"/>
    <col min="9240" max="9240" width="6" style="13" customWidth="1"/>
    <col min="9241" max="9241" width="10.7109375" style="13" customWidth="1"/>
    <col min="9242" max="9474" width="9.140625" style="13"/>
    <col min="9475" max="9475" width="7.85546875" style="13" customWidth="1"/>
    <col min="9476" max="9476" width="25.140625" style="13" customWidth="1"/>
    <col min="9477" max="9478" width="13" style="13" customWidth="1"/>
    <col min="9479" max="9479" width="12.7109375" style="13" customWidth="1"/>
    <col min="9480" max="9485" width="6" style="13" customWidth="1"/>
    <col min="9486" max="9486" width="12.7109375" style="13" customWidth="1"/>
    <col min="9487" max="9492" width="6" style="13" customWidth="1"/>
    <col min="9493" max="9493" width="9.140625" style="13"/>
    <col min="9494" max="9494" width="6" style="13" customWidth="1"/>
    <col min="9495" max="9495" width="9.140625" style="13"/>
    <col min="9496" max="9496" width="6" style="13" customWidth="1"/>
    <col min="9497" max="9497" width="10.7109375" style="13" customWidth="1"/>
    <col min="9498" max="9730" width="9.140625" style="13"/>
    <col min="9731" max="9731" width="7.85546875" style="13" customWidth="1"/>
    <col min="9732" max="9732" width="25.140625" style="13" customWidth="1"/>
    <col min="9733" max="9734" width="13" style="13" customWidth="1"/>
    <col min="9735" max="9735" width="12.7109375" style="13" customWidth="1"/>
    <col min="9736" max="9741" width="6" style="13" customWidth="1"/>
    <col min="9742" max="9742" width="12.7109375" style="13" customWidth="1"/>
    <col min="9743" max="9748" width="6" style="13" customWidth="1"/>
    <col min="9749" max="9749" width="9.140625" style="13"/>
    <col min="9750" max="9750" width="6" style="13" customWidth="1"/>
    <col min="9751" max="9751" width="9.140625" style="13"/>
    <col min="9752" max="9752" width="6" style="13" customWidth="1"/>
    <col min="9753" max="9753" width="10.7109375" style="13" customWidth="1"/>
    <col min="9754" max="9986" width="9.140625" style="13"/>
    <col min="9987" max="9987" width="7.85546875" style="13" customWidth="1"/>
    <col min="9988" max="9988" width="25.140625" style="13" customWidth="1"/>
    <col min="9989" max="9990" width="13" style="13" customWidth="1"/>
    <col min="9991" max="9991" width="12.7109375" style="13" customWidth="1"/>
    <col min="9992" max="9997" width="6" style="13" customWidth="1"/>
    <col min="9998" max="9998" width="12.7109375" style="13" customWidth="1"/>
    <col min="9999" max="10004" width="6" style="13" customWidth="1"/>
    <col min="10005" max="10005" width="9.140625" style="13"/>
    <col min="10006" max="10006" width="6" style="13" customWidth="1"/>
    <col min="10007" max="10007" width="9.140625" style="13"/>
    <col min="10008" max="10008" width="6" style="13" customWidth="1"/>
    <col min="10009" max="10009" width="10.7109375" style="13" customWidth="1"/>
    <col min="10010" max="10242" width="9.140625" style="13"/>
    <col min="10243" max="10243" width="7.85546875" style="13" customWidth="1"/>
    <col min="10244" max="10244" width="25.140625" style="13" customWidth="1"/>
    <col min="10245" max="10246" width="13" style="13" customWidth="1"/>
    <col min="10247" max="10247" width="12.7109375" style="13" customWidth="1"/>
    <col min="10248" max="10253" width="6" style="13" customWidth="1"/>
    <col min="10254" max="10254" width="12.7109375" style="13" customWidth="1"/>
    <col min="10255" max="10260" width="6" style="13" customWidth="1"/>
    <col min="10261" max="10261" width="9.140625" style="13"/>
    <col min="10262" max="10262" width="6" style="13" customWidth="1"/>
    <col min="10263" max="10263" width="9.140625" style="13"/>
    <col min="10264" max="10264" width="6" style="13" customWidth="1"/>
    <col min="10265" max="10265" width="10.7109375" style="13" customWidth="1"/>
    <col min="10266" max="10498" width="9.140625" style="13"/>
    <col min="10499" max="10499" width="7.85546875" style="13" customWidth="1"/>
    <col min="10500" max="10500" width="25.140625" style="13" customWidth="1"/>
    <col min="10501" max="10502" width="13" style="13" customWidth="1"/>
    <col min="10503" max="10503" width="12.7109375" style="13" customWidth="1"/>
    <col min="10504" max="10509" width="6" style="13" customWidth="1"/>
    <col min="10510" max="10510" width="12.7109375" style="13" customWidth="1"/>
    <col min="10511" max="10516" width="6" style="13" customWidth="1"/>
    <col min="10517" max="10517" width="9.140625" style="13"/>
    <col min="10518" max="10518" width="6" style="13" customWidth="1"/>
    <col min="10519" max="10519" width="9.140625" style="13"/>
    <col min="10520" max="10520" width="6" style="13" customWidth="1"/>
    <col min="10521" max="10521" width="10.7109375" style="13" customWidth="1"/>
    <col min="10522" max="10754" width="9.140625" style="13"/>
    <col min="10755" max="10755" width="7.85546875" style="13" customWidth="1"/>
    <col min="10756" max="10756" width="25.140625" style="13" customWidth="1"/>
    <col min="10757" max="10758" width="13" style="13" customWidth="1"/>
    <col min="10759" max="10759" width="12.7109375" style="13" customWidth="1"/>
    <col min="10760" max="10765" width="6" style="13" customWidth="1"/>
    <col min="10766" max="10766" width="12.7109375" style="13" customWidth="1"/>
    <col min="10767" max="10772" width="6" style="13" customWidth="1"/>
    <col min="10773" max="10773" width="9.140625" style="13"/>
    <col min="10774" max="10774" width="6" style="13" customWidth="1"/>
    <col min="10775" max="10775" width="9.140625" style="13"/>
    <col min="10776" max="10776" width="6" style="13" customWidth="1"/>
    <col min="10777" max="10777" width="10.7109375" style="13" customWidth="1"/>
    <col min="10778" max="11010" width="9.140625" style="13"/>
    <col min="11011" max="11011" width="7.85546875" style="13" customWidth="1"/>
    <col min="11012" max="11012" width="25.140625" style="13" customWidth="1"/>
    <col min="11013" max="11014" width="13" style="13" customWidth="1"/>
    <col min="11015" max="11015" width="12.7109375" style="13" customWidth="1"/>
    <col min="11016" max="11021" width="6" style="13" customWidth="1"/>
    <col min="11022" max="11022" width="12.7109375" style="13" customWidth="1"/>
    <col min="11023" max="11028" width="6" style="13" customWidth="1"/>
    <col min="11029" max="11029" width="9.140625" style="13"/>
    <col min="11030" max="11030" width="6" style="13" customWidth="1"/>
    <col min="11031" max="11031" width="9.140625" style="13"/>
    <col min="11032" max="11032" width="6" style="13" customWidth="1"/>
    <col min="11033" max="11033" width="10.7109375" style="13" customWidth="1"/>
    <col min="11034" max="11266" width="9.140625" style="13"/>
    <col min="11267" max="11267" width="7.85546875" style="13" customWidth="1"/>
    <col min="11268" max="11268" width="25.140625" style="13" customWidth="1"/>
    <col min="11269" max="11270" width="13" style="13" customWidth="1"/>
    <col min="11271" max="11271" width="12.7109375" style="13" customWidth="1"/>
    <col min="11272" max="11277" width="6" style="13" customWidth="1"/>
    <col min="11278" max="11278" width="12.7109375" style="13" customWidth="1"/>
    <col min="11279" max="11284" width="6" style="13" customWidth="1"/>
    <col min="11285" max="11285" width="9.140625" style="13"/>
    <col min="11286" max="11286" width="6" style="13" customWidth="1"/>
    <col min="11287" max="11287" width="9.140625" style="13"/>
    <col min="11288" max="11288" width="6" style="13" customWidth="1"/>
    <col min="11289" max="11289" width="10.7109375" style="13" customWidth="1"/>
    <col min="11290" max="11522" width="9.140625" style="13"/>
    <col min="11523" max="11523" width="7.85546875" style="13" customWidth="1"/>
    <col min="11524" max="11524" width="25.140625" style="13" customWidth="1"/>
    <col min="11525" max="11526" width="13" style="13" customWidth="1"/>
    <col min="11527" max="11527" width="12.7109375" style="13" customWidth="1"/>
    <col min="11528" max="11533" width="6" style="13" customWidth="1"/>
    <col min="11534" max="11534" width="12.7109375" style="13" customWidth="1"/>
    <col min="11535" max="11540" width="6" style="13" customWidth="1"/>
    <col min="11541" max="11541" width="9.140625" style="13"/>
    <col min="11542" max="11542" width="6" style="13" customWidth="1"/>
    <col min="11543" max="11543" width="9.140625" style="13"/>
    <col min="11544" max="11544" width="6" style="13" customWidth="1"/>
    <col min="11545" max="11545" width="10.7109375" style="13" customWidth="1"/>
    <col min="11546" max="11778" width="9.140625" style="13"/>
    <col min="11779" max="11779" width="7.85546875" style="13" customWidth="1"/>
    <col min="11780" max="11780" width="25.140625" style="13" customWidth="1"/>
    <col min="11781" max="11782" width="13" style="13" customWidth="1"/>
    <col min="11783" max="11783" width="12.7109375" style="13" customWidth="1"/>
    <col min="11784" max="11789" width="6" style="13" customWidth="1"/>
    <col min="11790" max="11790" width="12.7109375" style="13" customWidth="1"/>
    <col min="11791" max="11796" width="6" style="13" customWidth="1"/>
    <col min="11797" max="11797" width="9.140625" style="13"/>
    <col min="11798" max="11798" width="6" style="13" customWidth="1"/>
    <col min="11799" max="11799" width="9.140625" style="13"/>
    <col min="11800" max="11800" width="6" style="13" customWidth="1"/>
    <col min="11801" max="11801" width="10.7109375" style="13" customWidth="1"/>
    <col min="11802" max="12034" width="9.140625" style="13"/>
    <col min="12035" max="12035" width="7.85546875" style="13" customWidth="1"/>
    <col min="12036" max="12036" width="25.140625" style="13" customWidth="1"/>
    <col min="12037" max="12038" width="13" style="13" customWidth="1"/>
    <col min="12039" max="12039" width="12.7109375" style="13" customWidth="1"/>
    <col min="12040" max="12045" width="6" style="13" customWidth="1"/>
    <col min="12046" max="12046" width="12.7109375" style="13" customWidth="1"/>
    <col min="12047" max="12052" width="6" style="13" customWidth="1"/>
    <col min="12053" max="12053" width="9.140625" style="13"/>
    <col min="12054" max="12054" width="6" style="13" customWidth="1"/>
    <col min="12055" max="12055" width="9.140625" style="13"/>
    <col min="12056" max="12056" width="6" style="13" customWidth="1"/>
    <col min="12057" max="12057" width="10.7109375" style="13" customWidth="1"/>
    <col min="12058" max="12290" width="9.140625" style="13"/>
    <col min="12291" max="12291" width="7.85546875" style="13" customWidth="1"/>
    <col min="12292" max="12292" width="25.140625" style="13" customWidth="1"/>
    <col min="12293" max="12294" width="13" style="13" customWidth="1"/>
    <col min="12295" max="12295" width="12.7109375" style="13" customWidth="1"/>
    <col min="12296" max="12301" width="6" style="13" customWidth="1"/>
    <col min="12302" max="12302" width="12.7109375" style="13" customWidth="1"/>
    <col min="12303" max="12308" width="6" style="13" customWidth="1"/>
    <col min="12309" max="12309" width="9.140625" style="13"/>
    <col min="12310" max="12310" width="6" style="13" customWidth="1"/>
    <col min="12311" max="12311" width="9.140625" style="13"/>
    <col min="12312" max="12312" width="6" style="13" customWidth="1"/>
    <col min="12313" max="12313" width="10.7109375" style="13" customWidth="1"/>
    <col min="12314" max="12546" width="9.140625" style="13"/>
    <col min="12547" max="12547" width="7.85546875" style="13" customWidth="1"/>
    <col min="12548" max="12548" width="25.140625" style="13" customWidth="1"/>
    <col min="12549" max="12550" width="13" style="13" customWidth="1"/>
    <col min="12551" max="12551" width="12.7109375" style="13" customWidth="1"/>
    <col min="12552" max="12557" width="6" style="13" customWidth="1"/>
    <col min="12558" max="12558" width="12.7109375" style="13" customWidth="1"/>
    <col min="12559" max="12564" width="6" style="13" customWidth="1"/>
    <col min="12565" max="12565" width="9.140625" style="13"/>
    <col min="12566" max="12566" width="6" style="13" customWidth="1"/>
    <col min="12567" max="12567" width="9.140625" style="13"/>
    <col min="12568" max="12568" width="6" style="13" customWidth="1"/>
    <col min="12569" max="12569" width="10.7109375" style="13" customWidth="1"/>
    <col min="12570" max="12802" width="9.140625" style="13"/>
    <col min="12803" max="12803" width="7.85546875" style="13" customWidth="1"/>
    <col min="12804" max="12804" width="25.140625" style="13" customWidth="1"/>
    <col min="12805" max="12806" width="13" style="13" customWidth="1"/>
    <col min="12807" max="12807" width="12.7109375" style="13" customWidth="1"/>
    <col min="12808" max="12813" width="6" style="13" customWidth="1"/>
    <col min="12814" max="12814" width="12.7109375" style="13" customWidth="1"/>
    <col min="12815" max="12820" width="6" style="13" customWidth="1"/>
    <col min="12821" max="12821" width="9.140625" style="13"/>
    <col min="12822" max="12822" width="6" style="13" customWidth="1"/>
    <col min="12823" max="12823" width="9.140625" style="13"/>
    <col min="12824" max="12824" width="6" style="13" customWidth="1"/>
    <col min="12825" max="12825" width="10.7109375" style="13" customWidth="1"/>
    <col min="12826" max="13058" width="9.140625" style="13"/>
    <col min="13059" max="13059" width="7.85546875" style="13" customWidth="1"/>
    <col min="13060" max="13060" width="25.140625" style="13" customWidth="1"/>
    <col min="13061" max="13062" width="13" style="13" customWidth="1"/>
    <col min="13063" max="13063" width="12.7109375" style="13" customWidth="1"/>
    <col min="13064" max="13069" width="6" style="13" customWidth="1"/>
    <col min="13070" max="13070" width="12.7109375" style="13" customWidth="1"/>
    <col min="13071" max="13076" width="6" style="13" customWidth="1"/>
    <col min="13077" max="13077" width="9.140625" style="13"/>
    <col min="13078" max="13078" width="6" style="13" customWidth="1"/>
    <col min="13079" max="13079" width="9.140625" style="13"/>
    <col min="13080" max="13080" width="6" style="13" customWidth="1"/>
    <col min="13081" max="13081" width="10.7109375" style="13" customWidth="1"/>
    <col min="13082" max="13314" width="9.140625" style="13"/>
    <col min="13315" max="13315" width="7.85546875" style="13" customWidth="1"/>
    <col min="13316" max="13316" width="25.140625" style="13" customWidth="1"/>
    <col min="13317" max="13318" width="13" style="13" customWidth="1"/>
    <col min="13319" max="13319" width="12.7109375" style="13" customWidth="1"/>
    <col min="13320" max="13325" width="6" style="13" customWidth="1"/>
    <col min="13326" max="13326" width="12.7109375" style="13" customWidth="1"/>
    <col min="13327" max="13332" width="6" style="13" customWidth="1"/>
    <col min="13333" max="13333" width="9.140625" style="13"/>
    <col min="13334" max="13334" width="6" style="13" customWidth="1"/>
    <col min="13335" max="13335" width="9.140625" style="13"/>
    <col min="13336" max="13336" width="6" style="13" customWidth="1"/>
    <col min="13337" max="13337" width="10.7109375" style="13" customWidth="1"/>
    <col min="13338" max="13570" width="9.140625" style="13"/>
    <col min="13571" max="13571" width="7.85546875" style="13" customWidth="1"/>
    <col min="13572" max="13572" width="25.140625" style="13" customWidth="1"/>
    <col min="13573" max="13574" width="13" style="13" customWidth="1"/>
    <col min="13575" max="13575" width="12.7109375" style="13" customWidth="1"/>
    <col min="13576" max="13581" width="6" style="13" customWidth="1"/>
    <col min="13582" max="13582" width="12.7109375" style="13" customWidth="1"/>
    <col min="13583" max="13588" width="6" style="13" customWidth="1"/>
    <col min="13589" max="13589" width="9.140625" style="13"/>
    <col min="13590" max="13590" width="6" style="13" customWidth="1"/>
    <col min="13591" max="13591" width="9.140625" style="13"/>
    <col min="13592" max="13592" width="6" style="13" customWidth="1"/>
    <col min="13593" max="13593" width="10.7109375" style="13" customWidth="1"/>
    <col min="13594" max="13826" width="9.140625" style="13"/>
    <col min="13827" max="13827" width="7.85546875" style="13" customWidth="1"/>
    <col min="13828" max="13828" width="25.140625" style="13" customWidth="1"/>
    <col min="13829" max="13830" width="13" style="13" customWidth="1"/>
    <col min="13831" max="13831" width="12.7109375" style="13" customWidth="1"/>
    <col min="13832" max="13837" width="6" style="13" customWidth="1"/>
    <col min="13838" max="13838" width="12.7109375" style="13" customWidth="1"/>
    <col min="13839" max="13844" width="6" style="13" customWidth="1"/>
    <col min="13845" max="13845" width="9.140625" style="13"/>
    <col min="13846" max="13846" width="6" style="13" customWidth="1"/>
    <col min="13847" max="13847" width="9.140625" style="13"/>
    <col min="13848" max="13848" width="6" style="13" customWidth="1"/>
    <col min="13849" max="13849" width="10.7109375" style="13" customWidth="1"/>
    <col min="13850" max="14082" width="9.140625" style="13"/>
    <col min="14083" max="14083" width="7.85546875" style="13" customWidth="1"/>
    <col min="14084" max="14084" width="25.140625" style="13" customWidth="1"/>
    <col min="14085" max="14086" width="13" style="13" customWidth="1"/>
    <col min="14087" max="14087" width="12.7109375" style="13" customWidth="1"/>
    <col min="14088" max="14093" width="6" style="13" customWidth="1"/>
    <col min="14094" max="14094" width="12.7109375" style="13" customWidth="1"/>
    <col min="14095" max="14100" width="6" style="13" customWidth="1"/>
    <col min="14101" max="14101" width="9.140625" style="13"/>
    <col min="14102" max="14102" width="6" style="13" customWidth="1"/>
    <col min="14103" max="14103" width="9.140625" style="13"/>
    <col min="14104" max="14104" width="6" style="13" customWidth="1"/>
    <col min="14105" max="14105" width="10.7109375" style="13" customWidth="1"/>
    <col min="14106" max="14338" width="9.140625" style="13"/>
    <col min="14339" max="14339" width="7.85546875" style="13" customWidth="1"/>
    <col min="14340" max="14340" width="25.140625" style="13" customWidth="1"/>
    <col min="14341" max="14342" width="13" style="13" customWidth="1"/>
    <col min="14343" max="14343" width="12.7109375" style="13" customWidth="1"/>
    <col min="14344" max="14349" width="6" style="13" customWidth="1"/>
    <col min="14350" max="14350" width="12.7109375" style="13" customWidth="1"/>
    <col min="14351" max="14356" width="6" style="13" customWidth="1"/>
    <col min="14357" max="14357" width="9.140625" style="13"/>
    <col min="14358" max="14358" width="6" style="13" customWidth="1"/>
    <col min="14359" max="14359" width="9.140625" style="13"/>
    <col min="14360" max="14360" width="6" style="13" customWidth="1"/>
    <col min="14361" max="14361" width="10.7109375" style="13" customWidth="1"/>
    <col min="14362" max="14594" width="9.140625" style="13"/>
    <col min="14595" max="14595" width="7.85546875" style="13" customWidth="1"/>
    <col min="14596" max="14596" width="25.140625" style="13" customWidth="1"/>
    <col min="14597" max="14598" width="13" style="13" customWidth="1"/>
    <col min="14599" max="14599" width="12.7109375" style="13" customWidth="1"/>
    <col min="14600" max="14605" width="6" style="13" customWidth="1"/>
    <col min="14606" max="14606" width="12.7109375" style="13" customWidth="1"/>
    <col min="14607" max="14612" width="6" style="13" customWidth="1"/>
    <col min="14613" max="14613" width="9.140625" style="13"/>
    <col min="14614" max="14614" width="6" style="13" customWidth="1"/>
    <col min="14615" max="14615" width="9.140625" style="13"/>
    <col min="14616" max="14616" width="6" style="13" customWidth="1"/>
    <col min="14617" max="14617" width="10.7109375" style="13" customWidth="1"/>
    <col min="14618" max="14850" width="9.140625" style="13"/>
    <col min="14851" max="14851" width="7.85546875" style="13" customWidth="1"/>
    <col min="14852" max="14852" width="25.140625" style="13" customWidth="1"/>
    <col min="14853" max="14854" width="13" style="13" customWidth="1"/>
    <col min="14855" max="14855" width="12.7109375" style="13" customWidth="1"/>
    <col min="14856" max="14861" width="6" style="13" customWidth="1"/>
    <col min="14862" max="14862" width="12.7109375" style="13" customWidth="1"/>
    <col min="14863" max="14868" width="6" style="13" customWidth="1"/>
    <col min="14869" max="14869" width="9.140625" style="13"/>
    <col min="14870" max="14870" width="6" style="13" customWidth="1"/>
    <col min="14871" max="14871" width="9.140625" style="13"/>
    <col min="14872" max="14872" width="6" style="13" customWidth="1"/>
    <col min="14873" max="14873" width="10.7109375" style="13" customWidth="1"/>
    <col min="14874" max="15106" width="9.140625" style="13"/>
    <col min="15107" max="15107" width="7.85546875" style="13" customWidth="1"/>
    <col min="15108" max="15108" width="25.140625" style="13" customWidth="1"/>
    <col min="15109" max="15110" width="13" style="13" customWidth="1"/>
    <col min="15111" max="15111" width="12.7109375" style="13" customWidth="1"/>
    <col min="15112" max="15117" width="6" style="13" customWidth="1"/>
    <col min="15118" max="15118" width="12.7109375" style="13" customWidth="1"/>
    <col min="15119" max="15124" width="6" style="13" customWidth="1"/>
    <col min="15125" max="15125" width="9.140625" style="13"/>
    <col min="15126" max="15126" width="6" style="13" customWidth="1"/>
    <col min="15127" max="15127" width="9.140625" style="13"/>
    <col min="15128" max="15128" width="6" style="13" customWidth="1"/>
    <col min="15129" max="15129" width="10.7109375" style="13" customWidth="1"/>
    <col min="15130" max="15362" width="9.140625" style="13"/>
    <col min="15363" max="15363" width="7.85546875" style="13" customWidth="1"/>
    <col min="15364" max="15364" width="25.140625" style="13" customWidth="1"/>
    <col min="15365" max="15366" width="13" style="13" customWidth="1"/>
    <col min="15367" max="15367" width="12.7109375" style="13" customWidth="1"/>
    <col min="15368" max="15373" width="6" style="13" customWidth="1"/>
    <col min="15374" max="15374" width="12.7109375" style="13" customWidth="1"/>
    <col min="15375" max="15380" width="6" style="13" customWidth="1"/>
    <col min="15381" max="15381" width="9.140625" style="13"/>
    <col min="15382" max="15382" width="6" style="13" customWidth="1"/>
    <col min="15383" max="15383" width="9.140625" style="13"/>
    <col min="15384" max="15384" width="6" style="13" customWidth="1"/>
    <col min="15385" max="15385" width="10.7109375" style="13" customWidth="1"/>
    <col min="15386" max="15618" width="9.140625" style="13"/>
    <col min="15619" max="15619" width="7.85546875" style="13" customWidth="1"/>
    <col min="15620" max="15620" width="25.140625" style="13" customWidth="1"/>
    <col min="15621" max="15622" width="13" style="13" customWidth="1"/>
    <col min="15623" max="15623" width="12.7109375" style="13" customWidth="1"/>
    <col min="15624" max="15629" width="6" style="13" customWidth="1"/>
    <col min="15630" max="15630" width="12.7109375" style="13" customWidth="1"/>
    <col min="15631" max="15636" width="6" style="13" customWidth="1"/>
    <col min="15637" max="15637" width="9.140625" style="13"/>
    <col min="15638" max="15638" width="6" style="13" customWidth="1"/>
    <col min="15639" max="15639" width="9.140625" style="13"/>
    <col min="15640" max="15640" width="6" style="13" customWidth="1"/>
    <col min="15641" max="15641" width="10.7109375" style="13" customWidth="1"/>
    <col min="15642" max="15874" width="9.140625" style="13"/>
    <col min="15875" max="15875" width="7.85546875" style="13" customWidth="1"/>
    <col min="15876" max="15876" width="25.140625" style="13" customWidth="1"/>
    <col min="15877" max="15878" width="13" style="13" customWidth="1"/>
    <col min="15879" max="15879" width="12.7109375" style="13" customWidth="1"/>
    <col min="15880" max="15885" width="6" style="13" customWidth="1"/>
    <col min="15886" max="15886" width="12.7109375" style="13" customWidth="1"/>
    <col min="15887" max="15892" width="6" style="13" customWidth="1"/>
    <col min="15893" max="15893" width="9.140625" style="13"/>
    <col min="15894" max="15894" width="6" style="13" customWidth="1"/>
    <col min="15895" max="15895" width="9.140625" style="13"/>
    <col min="15896" max="15896" width="6" style="13" customWidth="1"/>
    <col min="15897" max="15897" width="10.7109375" style="13" customWidth="1"/>
    <col min="15898" max="16130" width="9.140625" style="13"/>
    <col min="16131" max="16131" width="7.85546875" style="13" customWidth="1"/>
    <col min="16132" max="16132" width="25.140625" style="13" customWidth="1"/>
    <col min="16133" max="16134" width="13" style="13" customWidth="1"/>
    <col min="16135" max="16135" width="12.7109375" style="13" customWidth="1"/>
    <col min="16136" max="16141" width="6" style="13" customWidth="1"/>
    <col min="16142" max="16142" width="12.7109375" style="13" customWidth="1"/>
    <col min="16143" max="16148" width="6" style="13" customWidth="1"/>
    <col min="16149" max="16149" width="9.140625" style="13"/>
    <col min="16150" max="16150" width="6" style="13" customWidth="1"/>
    <col min="16151" max="16151" width="9.140625" style="13"/>
    <col min="16152" max="16152" width="6" style="13" customWidth="1"/>
    <col min="16153" max="16153" width="10.7109375" style="13" customWidth="1"/>
    <col min="16154" max="16384" width="9.140625" style="13"/>
  </cols>
  <sheetData>
    <row r="1" spans="1:25" s="1" customFormat="1" ht="12" x14ac:dyDescent="0.2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7"/>
      <c r="V1" s="17"/>
      <c r="W1" s="17"/>
      <c r="X1" s="17"/>
      <c r="Y1" s="6" t="s">
        <v>0</v>
      </c>
    </row>
    <row r="2" spans="1:25" s="1" customFormat="1" ht="30" customHeight="1" x14ac:dyDescent="0.2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8" t="s">
        <v>1</v>
      </c>
      <c r="W2" s="48"/>
      <c r="X2" s="48"/>
      <c r="Y2" s="49"/>
    </row>
    <row r="3" spans="1:25" s="4" customFormat="1" ht="12.75" x14ac:dyDescent="0.2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</row>
    <row r="4" spans="1:25" s="4" customFormat="1" ht="12.75" x14ac:dyDescent="0.2">
      <c r="C4" s="2"/>
      <c r="D4" s="3"/>
      <c r="E4" s="3"/>
      <c r="F4" s="3"/>
      <c r="G4" s="3"/>
      <c r="H4" s="3"/>
      <c r="I4" s="5" t="s">
        <v>3</v>
      </c>
      <c r="J4" s="41" t="s">
        <v>175</v>
      </c>
      <c r="K4" s="41"/>
      <c r="L4" s="14"/>
      <c r="M4" s="3"/>
      <c r="N4" s="3"/>
      <c r="O4" s="3"/>
      <c r="P4" s="3"/>
      <c r="Q4" s="3"/>
      <c r="R4" s="3"/>
      <c r="S4" s="3"/>
      <c r="T4" s="3"/>
      <c r="U4" s="17"/>
      <c r="V4" s="17"/>
      <c r="W4" s="17"/>
      <c r="X4" s="17"/>
      <c r="Y4" s="6"/>
    </row>
    <row r="6" spans="1:25" s="4" customFormat="1" ht="12.75" x14ac:dyDescent="0.2">
      <c r="C6" s="2"/>
      <c r="D6" s="3"/>
      <c r="E6" s="3"/>
      <c r="F6" s="3"/>
      <c r="G6" s="5" t="s">
        <v>4</v>
      </c>
      <c r="H6" s="51" t="s">
        <v>5</v>
      </c>
      <c r="I6" s="51"/>
      <c r="J6" s="51"/>
      <c r="K6" s="51"/>
      <c r="L6" s="51"/>
      <c r="M6" s="51"/>
      <c r="N6" s="51"/>
      <c r="O6" s="51"/>
      <c r="P6" s="51"/>
      <c r="Q6" s="51"/>
      <c r="R6" s="51"/>
      <c r="S6" s="3"/>
      <c r="T6" s="3"/>
      <c r="U6" s="6"/>
      <c r="V6" s="17"/>
      <c r="W6" s="17"/>
      <c r="X6" s="17"/>
      <c r="Y6" s="6"/>
    </row>
    <row r="7" spans="1:25" s="7" customFormat="1" ht="11.25" x14ac:dyDescent="0.2">
      <c r="C7" s="2"/>
      <c r="D7" s="3"/>
      <c r="E7" s="3"/>
      <c r="F7" s="3"/>
      <c r="G7" s="3"/>
      <c r="H7" s="52" t="s">
        <v>6</v>
      </c>
      <c r="I7" s="52"/>
      <c r="J7" s="52"/>
      <c r="K7" s="52"/>
      <c r="L7" s="52"/>
      <c r="M7" s="52"/>
      <c r="N7" s="52"/>
      <c r="O7" s="52"/>
      <c r="P7" s="52"/>
      <c r="Q7" s="52"/>
      <c r="R7" s="52"/>
      <c r="S7" s="3"/>
      <c r="T7" s="3"/>
      <c r="U7" s="15"/>
      <c r="V7" s="17"/>
      <c r="W7" s="17"/>
      <c r="X7" s="17"/>
      <c r="Y7" s="6"/>
    </row>
    <row r="9" spans="1:25" s="4" customFormat="1" ht="12.75" x14ac:dyDescent="0.2">
      <c r="C9" s="2"/>
      <c r="D9" s="3"/>
      <c r="E9" s="3"/>
      <c r="F9" s="3"/>
      <c r="G9" s="3"/>
      <c r="H9" s="3"/>
      <c r="I9" s="5" t="s">
        <v>7</v>
      </c>
      <c r="J9" s="41" t="s">
        <v>204</v>
      </c>
      <c r="K9" s="41"/>
      <c r="L9" s="14"/>
      <c r="M9" s="3" t="s">
        <v>8</v>
      </c>
      <c r="N9" s="3"/>
      <c r="O9" s="3"/>
      <c r="P9" s="3"/>
      <c r="Q9" s="3"/>
      <c r="R9" s="3"/>
      <c r="S9" s="3"/>
      <c r="T9" s="3"/>
      <c r="U9" s="17"/>
      <c r="V9" s="17"/>
      <c r="W9" s="17"/>
      <c r="X9" s="17"/>
      <c r="Y9" s="6"/>
    </row>
    <row r="11" spans="1:25" s="4" customFormat="1" ht="12.75" x14ac:dyDescent="0.2">
      <c r="C11" s="2"/>
      <c r="D11" s="3"/>
      <c r="E11" s="3"/>
      <c r="F11" s="3"/>
      <c r="G11" s="3"/>
      <c r="H11" s="5" t="s">
        <v>9</v>
      </c>
      <c r="I11" s="46" t="s">
        <v>205</v>
      </c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17"/>
      <c r="W11" s="17"/>
      <c r="X11" s="17"/>
      <c r="Y11" s="6"/>
    </row>
    <row r="12" spans="1:25" s="7" customFormat="1" ht="11.25" x14ac:dyDescent="0.2">
      <c r="C12" s="2"/>
      <c r="D12" s="3"/>
      <c r="E12" s="3"/>
      <c r="F12" s="3"/>
      <c r="G12" s="3"/>
      <c r="H12" s="3"/>
      <c r="I12" s="47" t="s">
        <v>10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17"/>
      <c r="W12" s="17"/>
      <c r="X12" s="17"/>
      <c r="Y12" s="6"/>
    </row>
    <row r="14" spans="1:25" s="1" customFormat="1" ht="12" x14ac:dyDescent="0.2">
      <c r="A14" s="58" t="s">
        <v>11</v>
      </c>
      <c r="B14" s="58" t="s">
        <v>12</v>
      </c>
      <c r="C14" s="53" t="s">
        <v>13</v>
      </c>
      <c r="D14" s="53" t="s">
        <v>14</v>
      </c>
      <c r="E14" s="45" t="s">
        <v>207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61" t="s">
        <v>206</v>
      </c>
      <c r="V14" s="62"/>
      <c r="W14" s="62"/>
      <c r="X14" s="63"/>
      <c r="Y14" s="53" t="s">
        <v>15</v>
      </c>
    </row>
    <row r="15" spans="1:25" s="1" customFormat="1" ht="12" x14ac:dyDescent="0.2">
      <c r="A15" s="59"/>
      <c r="B15" s="59"/>
      <c r="C15" s="54"/>
      <c r="D15" s="54"/>
      <c r="E15" s="45" t="s">
        <v>16</v>
      </c>
      <c r="F15" s="45"/>
      <c r="G15" s="45"/>
      <c r="H15" s="45"/>
      <c r="I15" s="45"/>
      <c r="J15" s="45"/>
      <c r="K15" s="45"/>
      <c r="L15" s="45"/>
      <c r="M15" s="45" t="s">
        <v>17</v>
      </c>
      <c r="N15" s="45"/>
      <c r="O15" s="45"/>
      <c r="P15" s="45"/>
      <c r="Q15" s="45"/>
      <c r="R15" s="45"/>
      <c r="S15" s="45"/>
      <c r="T15" s="45"/>
      <c r="U15" s="64"/>
      <c r="V15" s="51"/>
      <c r="W15" s="51"/>
      <c r="X15" s="65"/>
      <c r="Y15" s="54"/>
    </row>
    <row r="16" spans="1:25" s="1" customFormat="1" ht="21" x14ac:dyDescent="0.2">
      <c r="A16" s="59"/>
      <c r="B16" s="59"/>
      <c r="C16" s="54"/>
      <c r="D16" s="54"/>
      <c r="E16" s="8" t="s">
        <v>18</v>
      </c>
      <c r="F16" s="42" t="s">
        <v>19</v>
      </c>
      <c r="G16" s="43"/>
      <c r="H16" s="43"/>
      <c r="I16" s="43"/>
      <c r="J16" s="43"/>
      <c r="K16" s="43"/>
      <c r="L16" s="44"/>
      <c r="M16" s="8" t="s">
        <v>18</v>
      </c>
      <c r="N16" s="42" t="s">
        <v>19</v>
      </c>
      <c r="O16" s="43"/>
      <c r="P16" s="43"/>
      <c r="Q16" s="43"/>
      <c r="R16" s="43"/>
      <c r="S16" s="43"/>
      <c r="T16" s="44"/>
      <c r="U16" s="56" t="s">
        <v>20</v>
      </c>
      <c r="V16" s="57"/>
      <c r="W16" s="56" t="s">
        <v>19</v>
      </c>
      <c r="X16" s="57"/>
      <c r="Y16" s="54"/>
    </row>
    <row r="17" spans="1:25" s="1" customFormat="1" ht="45.75" customHeight="1" x14ac:dyDescent="0.2">
      <c r="A17" s="60"/>
      <c r="B17" s="60"/>
      <c r="C17" s="55"/>
      <c r="D17" s="55"/>
      <c r="E17" s="9" t="s">
        <v>21</v>
      </c>
      <c r="F17" s="9" t="s">
        <v>21</v>
      </c>
      <c r="G17" s="9" t="s">
        <v>22</v>
      </c>
      <c r="H17" s="9" t="s">
        <v>23</v>
      </c>
      <c r="I17" s="9" t="s">
        <v>24</v>
      </c>
      <c r="J17" s="9" t="s">
        <v>25</v>
      </c>
      <c r="K17" s="9" t="s">
        <v>26</v>
      </c>
      <c r="L17" s="9" t="s">
        <v>174</v>
      </c>
      <c r="M17" s="9" t="s">
        <v>21</v>
      </c>
      <c r="N17" s="9" t="s">
        <v>21</v>
      </c>
      <c r="O17" s="9" t="s">
        <v>22</v>
      </c>
      <c r="P17" s="9" t="s">
        <v>23</v>
      </c>
      <c r="Q17" s="9" t="s">
        <v>24</v>
      </c>
      <c r="R17" s="9" t="s">
        <v>25</v>
      </c>
      <c r="S17" s="9" t="s">
        <v>26</v>
      </c>
      <c r="T17" s="9" t="s">
        <v>174</v>
      </c>
      <c r="U17" s="8" t="s">
        <v>21</v>
      </c>
      <c r="V17" s="8" t="s">
        <v>27</v>
      </c>
      <c r="W17" s="8" t="s">
        <v>21</v>
      </c>
      <c r="X17" s="8" t="s">
        <v>27</v>
      </c>
      <c r="Y17" s="55"/>
    </row>
    <row r="18" spans="1:25" s="1" customFormat="1" ht="12" x14ac:dyDescent="0.2">
      <c r="A18" s="10">
        <v>1</v>
      </c>
      <c r="B18" s="10">
        <v>2</v>
      </c>
      <c r="C18" s="11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/>
      <c r="M18" s="12">
        <v>12</v>
      </c>
      <c r="N18" s="12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2"/>
      <c r="U18" s="16">
        <v>19</v>
      </c>
      <c r="V18" s="16">
        <v>20</v>
      </c>
      <c r="W18" s="16">
        <v>21</v>
      </c>
      <c r="X18" s="16">
        <v>22</v>
      </c>
      <c r="Y18" s="8">
        <v>23</v>
      </c>
    </row>
    <row r="19" spans="1:25" ht="21" x14ac:dyDescent="0.25">
      <c r="A19" s="18">
        <v>0</v>
      </c>
      <c r="B19" s="19" t="s">
        <v>28</v>
      </c>
      <c r="C19" s="18" t="s">
        <v>29</v>
      </c>
      <c r="D19" s="20">
        <v>772.06305448465798</v>
      </c>
      <c r="E19" s="20">
        <v>0</v>
      </c>
      <c r="F19" s="20">
        <v>55.690601514749901</v>
      </c>
      <c r="G19" s="20">
        <v>0</v>
      </c>
      <c r="H19" s="20">
        <v>0</v>
      </c>
      <c r="I19" s="20">
        <v>0</v>
      </c>
      <c r="J19" s="20">
        <v>0</v>
      </c>
      <c r="K19" s="20">
        <v>33</v>
      </c>
      <c r="L19" s="20">
        <v>0</v>
      </c>
      <c r="M19" s="21">
        <v>0</v>
      </c>
      <c r="N19" s="21">
        <f>N21+N25</f>
        <v>55.690601514749943</v>
      </c>
      <c r="O19" s="21">
        <v>0</v>
      </c>
      <c r="P19" s="21">
        <v>0</v>
      </c>
      <c r="Q19" s="21">
        <v>0</v>
      </c>
      <c r="R19" s="21">
        <v>0</v>
      </c>
      <c r="S19" s="21">
        <f>K19</f>
        <v>33</v>
      </c>
      <c r="T19" s="21">
        <v>0</v>
      </c>
      <c r="U19" s="27">
        <v>0</v>
      </c>
      <c r="V19" s="28">
        <v>0</v>
      </c>
      <c r="W19" s="27" t="s">
        <v>69</v>
      </c>
      <c r="X19" s="29" t="s">
        <v>69</v>
      </c>
      <c r="Y19" s="40"/>
    </row>
    <row r="20" spans="1:25" ht="21" x14ac:dyDescent="0.25">
      <c r="A20" s="18" t="s">
        <v>30</v>
      </c>
      <c r="B20" s="19" t="s">
        <v>31</v>
      </c>
      <c r="C20" s="18" t="s">
        <v>29</v>
      </c>
      <c r="D20" s="20">
        <v>14.583345100000001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1</v>
      </c>
      <c r="L20" s="20">
        <v>0</v>
      </c>
      <c r="M20" s="21">
        <v>0</v>
      </c>
      <c r="N20" s="21">
        <f t="shared" ref="N20:N48" si="0">F20</f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7">
        <v>0</v>
      </c>
      <c r="V20" s="28">
        <v>0</v>
      </c>
      <c r="W20" s="27">
        <v>0</v>
      </c>
      <c r="X20" s="34">
        <v>0</v>
      </c>
      <c r="Y20" s="40"/>
    </row>
    <row r="21" spans="1:25" ht="31.5" x14ac:dyDescent="0.25">
      <c r="A21" s="18" t="s">
        <v>36</v>
      </c>
      <c r="B21" s="19" t="s">
        <v>32</v>
      </c>
      <c r="C21" s="18" t="s">
        <v>29</v>
      </c>
      <c r="D21" s="20">
        <v>383.50672027247202</v>
      </c>
      <c r="E21" s="20">
        <v>0</v>
      </c>
      <c r="F21" s="20">
        <v>20.327554888083199</v>
      </c>
      <c r="G21" s="20">
        <v>0</v>
      </c>
      <c r="H21" s="20">
        <v>0</v>
      </c>
      <c r="I21" s="20">
        <v>0</v>
      </c>
      <c r="J21" s="20">
        <v>0</v>
      </c>
      <c r="K21" s="20">
        <v>13</v>
      </c>
      <c r="L21" s="20">
        <v>0</v>
      </c>
      <c r="M21" s="21">
        <v>0</v>
      </c>
      <c r="N21" s="21">
        <f>N46</f>
        <v>20.327554888083238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7">
        <v>0</v>
      </c>
      <c r="V21" s="28">
        <v>0</v>
      </c>
      <c r="W21" s="27" t="s">
        <v>69</v>
      </c>
      <c r="X21" s="29" t="s">
        <v>69</v>
      </c>
      <c r="Y21" s="40"/>
    </row>
    <row r="22" spans="1:25" ht="63" x14ac:dyDescent="0.25">
      <c r="A22" s="18" t="s">
        <v>37</v>
      </c>
      <c r="B22" s="19" t="s">
        <v>33</v>
      </c>
      <c r="C22" s="18" t="s">
        <v>29</v>
      </c>
      <c r="D22" s="20" t="s">
        <v>69</v>
      </c>
      <c r="E22" s="20" t="s">
        <v>69</v>
      </c>
      <c r="F22" s="20" t="s">
        <v>69</v>
      </c>
      <c r="G22" s="20" t="s">
        <v>69</v>
      </c>
      <c r="H22" s="20" t="s">
        <v>69</v>
      </c>
      <c r="I22" s="20" t="s">
        <v>69</v>
      </c>
      <c r="J22" s="20" t="s">
        <v>69</v>
      </c>
      <c r="K22" s="20" t="s">
        <v>69</v>
      </c>
      <c r="L22" s="20" t="s">
        <v>69</v>
      </c>
      <c r="M22" s="21" t="s">
        <v>69</v>
      </c>
      <c r="N22" s="21" t="str">
        <f t="shared" si="0"/>
        <v>нд</v>
      </c>
      <c r="O22" s="21" t="s">
        <v>69</v>
      </c>
      <c r="P22" s="21" t="s">
        <v>69</v>
      </c>
      <c r="Q22" s="21" t="s">
        <v>69</v>
      </c>
      <c r="R22" s="21" t="s">
        <v>69</v>
      </c>
      <c r="S22" s="21" t="s">
        <v>69</v>
      </c>
      <c r="T22" s="21" t="s">
        <v>69</v>
      </c>
      <c r="U22" s="27" t="s">
        <v>69</v>
      </c>
      <c r="V22" s="27" t="s">
        <v>69</v>
      </c>
      <c r="W22" s="27" t="s">
        <v>69</v>
      </c>
      <c r="X22" s="29" t="s">
        <v>69</v>
      </c>
      <c r="Y22" s="40"/>
    </row>
    <row r="23" spans="1:25" ht="31.5" x14ac:dyDescent="0.25">
      <c r="A23" s="18" t="s">
        <v>39</v>
      </c>
      <c r="B23" s="19" t="s">
        <v>34</v>
      </c>
      <c r="C23" s="18" t="s">
        <v>29</v>
      </c>
      <c r="D23" s="20" t="s">
        <v>69</v>
      </c>
      <c r="E23" s="20" t="s">
        <v>69</v>
      </c>
      <c r="F23" s="20" t="s">
        <v>69</v>
      </c>
      <c r="G23" s="20" t="s">
        <v>69</v>
      </c>
      <c r="H23" s="20" t="s">
        <v>69</v>
      </c>
      <c r="I23" s="20" t="s">
        <v>69</v>
      </c>
      <c r="J23" s="20" t="s">
        <v>69</v>
      </c>
      <c r="K23" s="20" t="s">
        <v>69</v>
      </c>
      <c r="L23" s="20" t="s">
        <v>69</v>
      </c>
      <c r="M23" s="21" t="s">
        <v>69</v>
      </c>
      <c r="N23" s="21" t="str">
        <f t="shared" si="0"/>
        <v>нд</v>
      </c>
      <c r="O23" s="21" t="s">
        <v>69</v>
      </c>
      <c r="P23" s="21" t="s">
        <v>69</v>
      </c>
      <c r="Q23" s="21" t="s">
        <v>69</v>
      </c>
      <c r="R23" s="21" t="s">
        <v>69</v>
      </c>
      <c r="S23" s="21" t="s">
        <v>69</v>
      </c>
      <c r="T23" s="21" t="s">
        <v>69</v>
      </c>
      <c r="U23" s="27" t="s">
        <v>69</v>
      </c>
      <c r="V23" s="27" t="s">
        <v>69</v>
      </c>
      <c r="W23" s="27" t="s">
        <v>69</v>
      </c>
      <c r="X23" s="29" t="s">
        <v>69</v>
      </c>
      <c r="Y23" s="40"/>
    </row>
    <row r="24" spans="1:25" ht="42" x14ac:dyDescent="0.25">
      <c r="A24" s="18" t="s">
        <v>88</v>
      </c>
      <c r="B24" s="19" t="s">
        <v>89</v>
      </c>
      <c r="C24" s="18" t="s">
        <v>29</v>
      </c>
      <c r="D24" s="20" t="s">
        <v>69</v>
      </c>
      <c r="E24" s="20" t="s">
        <v>69</v>
      </c>
      <c r="F24" s="20" t="s">
        <v>69</v>
      </c>
      <c r="G24" s="20" t="s">
        <v>69</v>
      </c>
      <c r="H24" s="20" t="s">
        <v>69</v>
      </c>
      <c r="I24" s="20" t="s">
        <v>69</v>
      </c>
      <c r="J24" s="20" t="s">
        <v>69</v>
      </c>
      <c r="K24" s="20" t="s">
        <v>69</v>
      </c>
      <c r="L24" s="20" t="s">
        <v>69</v>
      </c>
      <c r="M24" s="21" t="s">
        <v>69</v>
      </c>
      <c r="N24" s="21" t="str">
        <f t="shared" si="0"/>
        <v>нд</v>
      </c>
      <c r="O24" s="21" t="s">
        <v>69</v>
      </c>
      <c r="P24" s="21" t="s">
        <v>69</v>
      </c>
      <c r="Q24" s="21" t="s">
        <v>69</v>
      </c>
      <c r="R24" s="21" t="s">
        <v>69</v>
      </c>
      <c r="S24" s="21" t="s">
        <v>69</v>
      </c>
      <c r="T24" s="21" t="s">
        <v>69</v>
      </c>
      <c r="U24" s="27" t="s">
        <v>69</v>
      </c>
      <c r="V24" s="27" t="s">
        <v>69</v>
      </c>
      <c r="W24" s="27" t="s">
        <v>69</v>
      </c>
      <c r="X24" s="29" t="s">
        <v>69</v>
      </c>
      <c r="Y24" s="40"/>
    </row>
    <row r="25" spans="1:25" ht="21" x14ac:dyDescent="0.25">
      <c r="A25" s="18" t="s">
        <v>90</v>
      </c>
      <c r="B25" s="19" t="s">
        <v>35</v>
      </c>
      <c r="C25" s="18" t="s">
        <v>29</v>
      </c>
      <c r="D25" s="20">
        <v>373.97298911218502</v>
      </c>
      <c r="E25" s="20">
        <v>0</v>
      </c>
      <c r="F25" s="20">
        <v>35.363046626666701</v>
      </c>
      <c r="G25" s="20">
        <v>0</v>
      </c>
      <c r="H25" s="20">
        <v>0</v>
      </c>
      <c r="I25" s="20">
        <v>0</v>
      </c>
      <c r="J25" s="20">
        <v>0</v>
      </c>
      <c r="K25" s="20">
        <v>19</v>
      </c>
      <c r="L25" s="20">
        <v>0</v>
      </c>
      <c r="M25" s="21">
        <v>0</v>
      </c>
      <c r="N25" s="21">
        <f t="shared" si="0"/>
        <v>35.363046626666701</v>
      </c>
      <c r="O25" s="21">
        <v>0</v>
      </c>
      <c r="P25" s="21">
        <v>0</v>
      </c>
      <c r="Q25" s="21">
        <v>0</v>
      </c>
      <c r="R25" s="21">
        <v>0</v>
      </c>
      <c r="S25" s="21">
        <f>S82</f>
        <v>4</v>
      </c>
      <c r="T25" s="21">
        <v>0</v>
      </c>
      <c r="U25" s="27">
        <v>0</v>
      </c>
      <c r="V25" s="28">
        <v>0</v>
      </c>
      <c r="W25" s="27" t="s">
        <v>69</v>
      </c>
      <c r="X25" s="29" t="s">
        <v>69</v>
      </c>
      <c r="Y25" s="40"/>
    </row>
    <row r="26" spans="1:25" x14ac:dyDescent="0.25">
      <c r="A26" s="18" t="s">
        <v>91</v>
      </c>
      <c r="B26" s="19" t="s">
        <v>40</v>
      </c>
      <c r="C26" s="18" t="s">
        <v>29</v>
      </c>
      <c r="D26" s="20">
        <v>772.06305448465798</v>
      </c>
      <c r="E26" s="20">
        <v>0</v>
      </c>
      <c r="F26" s="20">
        <v>55.690601514749901</v>
      </c>
      <c r="G26" s="20">
        <v>0</v>
      </c>
      <c r="H26" s="20">
        <v>0</v>
      </c>
      <c r="I26" s="20">
        <v>0</v>
      </c>
      <c r="J26" s="20">
        <v>0</v>
      </c>
      <c r="K26" s="20">
        <v>33</v>
      </c>
      <c r="L26" s="20">
        <v>0</v>
      </c>
      <c r="M26" s="21">
        <f t="shared" ref="M26:W26" si="1">M82</f>
        <v>0</v>
      </c>
      <c r="N26" s="21">
        <f t="shared" si="0"/>
        <v>55.690601514749901</v>
      </c>
      <c r="O26" s="21">
        <f t="shared" si="1"/>
        <v>0</v>
      </c>
      <c r="P26" s="21">
        <f t="shared" si="1"/>
        <v>0</v>
      </c>
      <c r="Q26" s="21">
        <f t="shared" si="1"/>
        <v>0</v>
      </c>
      <c r="R26" s="21">
        <f t="shared" si="1"/>
        <v>0</v>
      </c>
      <c r="S26" s="21">
        <f t="shared" si="1"/>
        <v>4</v>
      </c>
      <c r="T26" s="21">
        <f t="shared" si="1"/>
        <v>0</v>
      </c>
      <c r="U26" s="27">
        <f t="shared" si="1"/>
        <v>0</v>
      </c>
      <c r="V26" s="27">
        <f t="shared" si="1"/>
        <v>0</v>
      </c>
      <c r="W26" s="27" t="s">
        <v>69</v>
      </c>
      <c r="X26" s="29" t="s">
        <v>69</v>
      </c>
      <c r="Y26" s="40"/>
    </row>
    <row r="27" spans="1:25" ht="31.5" x14ac:dyDescent="0.25">
      <c r="A27" s="18" t="s">
        <v>41</v>
      </c>
      <c r="B27" s="19" t="s">
        <v>92</v>
      </c>
      <c r="C27" s="18" t="s">
        <v>29</v>
      </c>
      <c r="D27" s="21">
        <f>+D28+D43</f>
        <v>14.583345099999999</v>
      </c>
      <c r="E27" s="21" t="s">
        <v>69</v>
      </c>
      <c r="F27" s="21">
        <f t="shared" ref="F27:F48" si="2">AL27</f>
        <v>0</v>
      </c>
      <c r="G27" s="21" t="s">
        <v>69</v>
      </c>
      <c r="H27" s="21" t="s">
        <v>69</v>
      </c>
      <c r="I27" s="21" t="s">
        <v>69</v>
      </c>
      <c r="J27" s="21" t="s">
        <v>69</v>
      </c>
      <c r="K27" s="21">
        <f>+K28</f>
        <v>1</v>
      </c>
      <c r="L27" s="21" t="str">
        <f t="shared" ref="G27:V28" si="3">L30</f>
        <v>нд</v>
      </c>
      <c r="M27" s="21" t="str">
        <f t="shared" si="3"/>
        <v>нд</v>
      </c>
      <c r="N27" s="21">
        <f t="shared" si="0"/>
        <v>0</v>
      </c>
      <c r="O27" s="21" t="str">
        <f t="shared" si="3"/>
        <v>нд</v>
      </c>
      <c r="P27" s="21" t="str">
        <f t="shared" si="3"/>
        <v>нд</v>
      </c>
      <c r="Q27" s="21" t="str">
        <f t="shared" si="3"/>
        <v>нд</v>
      </c>
      <c r="R27" s="21" t="str">
        <f t="shared" si="3"/>
        <v>нд</v>
      </c>
      <c r="S27" s="21" t="str">
        <f t="shared" si="3"/>
        <v>нд</v>
      </c>
      <c r="T27" s="21" t="str">
        <f t="shared" si="3"/>
        <v>нд</v>
      </c>
      <c r="U27" s="27" t="str">
        <f t="shared" si="3"/>
        <v>нд</v>
      </c>
      <c r="V27" s="27" t="str">
        <f t="shared" si="3"/>
        <v>нд</v>
      </c>
      <c r="W27" s="27" t="str">
        <f t="shared" ref="U27:X28" si="4">W30</f>
        <v>нд</v>
      </c>
      <c r="X27" s="29" t="str">
        <f t="shared" si="4"/>
        <v>нд</v>
      </c>
      <c r="Y27" s="40"/>
    </row>
    <row r="28" spans="1:25" ht="52.5" x14ac:dyDescent="0.25">
      <c r="A28" s="18" t="s">
        <v>42</v>
      </c>
      <c r="B28" s="19" t="s">
        <v>44</v>
      </c>
      <c r="C28" s="18" t="s">
        <v>29</v>
      </c>
      <c r="D28" s="21">
        <f>+D31</f>
        <v>5.3529999999999998</v>
      </c>
      <c r="E28" s="21" t="s">
        <v>69</v>
      </c>
      <c r="F28" s="21">
        <f t="shared" si="2"/>
        <v>0</v>
      </c>
      <c r="G28" s="21" t="str">
        <f t="shared" si="3"/>
        <v xml:space="preserve">нд </v>
      </c>
      <c r="H28" s="21" t="str">
        <f t="shared" si="3"/>
        <v xml:space="preserve">нд </v>
      </c>
      <c r="I28" s="21" t="str">
        <f t="shared" si="3"/>
        <v xml:space="preserve">нд </v>
      </c>
      <c r="J28" s="21" t="str">
        <f t="shared" si="3"/>
        <v xml:space="preserve">нд </v>
      </c>
      <c r="K28" s="21">
        <f t="shared" si="3"/>
        <v>1</v>
      </c>
      <c r="L28" s="21" t="str">
        <f t="shared" si="3"/>
        <v xml:space="preserve">нд </v>
      </c>
      <c r="M28" s="21" t="str">
        <f t="shared" si="3"/>
        <v xml:space="preserve">нд </v>
      </c>
      <c r="N28" s="21">
        <f t="shared" si="0"/>
        <v>0</v>
      </c>
      <c r="O28" s="21" t="str">
        <f t="shared" si="3"/>
        <v xml:space="preserve">нд </v>
      </c>
      <c r="P28" s="21" t="str">
        <f t="shared" si="3"/>
        <v xml:space="preserve">нд </v>
      </c>
      <c r="Q28" s="21" t="str">
        <f t="shared" si="3"/>
        <v xml:space="preserve">нд </v>
      </c>
      <c r="R28" s="21" t="str">
        <f t="shared" si="3"/>
        <v xml:space="preserve">нд </v>
      </c>
      <c r="S28" s="21" t="str">
        <f t="shared" si="3"/>
        <v xml:space="preserve">нд </v>
      </c>
      <c r="T28" s="21" t="str">
        <f t="shared" si="3"/>
        <v xml:space="preserve">нд </v>
      </c>
      <c r="U28" s="27" t="str">
        <f t="shared" si="4"/>
        <v xml:space="preserve">нд </v>
      </c>
      <c r="V28" s="27" t="str">
        <f t="shared" si="4"/>
        <v xml:space="preserve">нд </v>
      </c>
      <c r="W28" s="27" t="str">
        <f t="shared" si="4"/>
        <v xml:space="preserve">нд </v>
      </c>
      <c r="X28" s="29" t="str">
        <f t="shared" si="4"/>
        <v xml:space="preserve">нд </v>
      </c>
      <c r="Y28" s="40"/>
    </row>
    <row r="29" spans="1:25" ht="63" x14ac:dyDescent="0.25">
      <c r="A29" s="18" t="s">
        <v>43</v>
      </c>
      <c r="B29" s="19" t="s">
        <v>45</v>
      </c>
      <c r="C29" s="18" t="s">
        <v>29</v>
      </c>
      <c r="D29" s="21" t="s">
        <v>69</v>
      </c>
      <c r="E29" s="21" t="s">
        <v>69</v>
      </c>
      <c r="F29" s="21">
        <f t="shared" si="2"/>
        <v>0</v>
      </c>
      <c r="G29" s="21" t="s">
        <v>69</v>
      </c>
      <c r="H29" s="21" t="s">
        <v>69</v>
      </c>
      <c r="I29" s="21" t="s">
        <v>69</v>
      </c>
      <c r="J29" s="21" t="s">
        <v>69</v>
      </c>
      <c r="K29" s="21" t="s">
        <v>69</v>
      </c>
      <c r="L29" s="21" t="s">
        <v>69</v>
      </c>
      <c r="M29" s="21" t="s">
        <v>69</v>
      </c>
      <c r="N29" s="21">
        <f t="shared" si="0"/>
        <v>0</v>
      </c>
      <c r="O29" s="21" t="s">
        <v>69</v>
      </c>
      <c r="P29" s="21" t="s">
        <v>69</v>
      </c>
      <c r="Q29" s="21" t="s">
        <v>69</v>
      </c>
      <c r="R29" s="21" t="s">
        <v>69</v>
      </c>
      <c r="S29" s="21" t="s">
        <v>69</v>
      </c>
      <c r="T29" s="21" t="s">
        <v>69</v>
      </c>
      <c r="U29" s="27" t="s">
        <v>69</v>
      </c>
      <c r="V29" s="27" t="s">
        <v>69</v>
      </c>
      <c r="W29" s="27" t="s">
        <v>69</v>
      </c>
      <c r="X29" s="29" t="s">
        <v>69</v>
      </c>
      <c r="Y29" s="40"/>
    </row>
    <row r="30" spans="1:25" ht="63" x14ac:dyDescent="0.25">
      <c r="A30" s="18" t="s">
        <v>47</v>
      </c>
      <c r="B30" s="19" t="s">
        <v>93</v>
      </c>
      <c r="C30" s="18" t="s">
        <v>29</v>
      </c>
      <c r="D30" s="21" t="s">
        <v>69</v>
      </c>
      <c r="E30" s="21" t="s">
        <v>69</v>
      </c>
      <c r="F30" s="21">
        <f t="shared" si="2"/>
        <v>0</v>
      </c>
      <c r="G30" s="21" t="s">
        <v>69</v>
      </c>
      <c r="H30" s="21" t="s">
        <v>69</v>
      </c>
      <c r="I30" s="21" t="s">
        <v>69</v>
      </c>
      <c r="J30" s="21" t="s">
        <v>69</v>
      </c>
      <c r="K30" s="21" t="s">
        <v>69</v>
      </c>
      <c r="L30" s="21" t="s">
        <v>69</v>
      </c>
      <c r="M30" s="21" t="s">
        <v>69</v>
      </c>
      <c r="N30" s="21">
        <f t="shared" si="0"/>
        <v>0</v>
      </c>
      <c r="O30" s="21" t="s">
        <v>69</v>
      </c>
      <c r="P30" s="21" t="s">
        <v>69</v>
      </c>
      <c r="Q30" s="21" t="s">
        <v>69</v>
      </c>
      <c r="R30" s="21" t="s">
        <v>69</v>
      </c>
      <c r="S30" s="21" t="s">
        <v>69</v>
      </c>
      <c r="T30" s="21" t="s">
        <v>69</v>
      </c>
      <c r="U30" s="27" t="s">
        <v>69</v>
      </c>
      <c r="V30" s="27" t="s">
        <v>69</v>
      </c>
      <c r="W30" s="27" t="s">
        <v>69</v>
      </c>
      <c r="X30" s="29" t="s">
        <v>69</v>
      </c>
      <c r="Y30" s="40"/>
    </row>
    <row r="31" spans="1:25" ht="52.5" x14ac:dyDescent="0.25">
      <c r="A31" s="18" t="s">
        <v>49</v>
      </c>
      <c r="B31" s="19" t="s">
        <v>94</v>
      </c>
      <c r="C31" s="18" t="s">
        <v>29</v>
      </c>
      <c r="D31" s="21">
        <f>+D32</f>
        <v>5.3529999999999998</v>
      </c>
      <c r="E31" s="21" t="s">
        <v>239</v>
      </c>
      <c r="F31" s="21">
        <f t="shared" si="2"/>
        <v>0</v>
      </c>
      <c r="G31" s="21" t="s">
        <v>239</v>
      </c>
      <c r="H31" s="21" t="s">
        <v>239</v>
      </c>
      <c r="I31" s="21" t="s">
        <v>239</v>
      </c>
      <c r="J31" s="21" t="s">
        <v>239</v>
      </c>
      <c r="K31" s="21">
        <f>+K32</f>
        <v>1</v>
      </c>
      <c r="L31" s="21" t="s">
        <v>239</v>
      </c>
      <c r="M31" s="21" t="s">
        <v>239</v>
      </c>
      <c r="N31" s="21">
        <f t="shared" si="0"/>
        <v>0</v>
      </c>
      <c r="O31" s="21" t="s">
        <v>239</v>
      </c>
      <c r="P31" s="21" t="s">
        <v>239</v>
      </c>
      <c r="Q31" s="21" t="s">
        <v>239</v>
      </c>
      <c r="R31" s="21" t="s">
        <v>239</v>
      </c>
      <c r="S31" s="21" t="s">
        <v>239</v>
      </c>
      <c r="T31" s="21" t="s">
        <v>239</v>
      </c>
      <c r="U31" s="27" t="s">
        <v>239</v>
      </c>
      <c r="V31" s="27" t="s">
        <v>239</v>
      </c>
      <c r="W31" s="27" t="s">
        <v>239</v>
      </c>
      <c r="X31" s="29" t="s">
        <v>239</v>
      </c>
      <c r="Y31" s="40"/>
    </row>
    <row r="32" spans="1:25" ht="78.75" x14ac:dyDescent="0.25">
      <c r="A32" s="22" t="s">
        <v>176</v>
      </c>
      <c r="B32" s="23" t="s">
        <v>177</v>
      </c>
      <c r="C32" s="22" t="s">
        <v>46</v>
      </c>
      <c r="D32" s="24">
        <v>5.3529999999999998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1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5">
        <v>0</v>
      </c>
      <c r="Y32" s="40"/>
    </row>
    <row r="33" spans="1:25" ht="42" x14ac:dyDescent="0.25">
      <c r="A33" s="18" t="s">
        <v>53</v>
      </c>
      <c r="B33" s="19" t="s">
        <v>95</v>
      </c>
      <c r="C33" s="18" t="s">
        <v>29</v>
      </c>
      <c r="D33" s="21" t="s">
        <v>69</v>
      </c>
      <c r="E33" s="21" t="s">
        <v>69</v>
      </c>
      <c r="F33" s="21">
        <f t="shared" si="2"/>
        <v>0</v>
      </c>
      <c r="G33" s="21" t="s">
        <v>69</v>
      </c>
      <c r="H33" s="21" t="s">
        <v>69</v>
      </c>
      <c r="I33" s="21" t="s">
        <v>69</v>
      </c>
      <c r="J33" s="21" t="s">
        <v>69</v>
      </c>
      <c r="K33" s="21" t="s">
        <v>69</v>
      </c>
      <c r="L33" s="21" t="s">
        <v>69</v>
      </c>
      <c r="M33" s="21" t="s">
        <v>69</v>
      </c>
      <c r="N33" s="21">
        <f t="shared" si="0"/>
        <v>0</v>
      </c>
      <c r="O33" s="21" t="s">
        <v>69</v>
      </c>
      <c r="P33" s="21" t="s">
        <v>69</v>
      </c>
      <c r="Q33" s="21" t="s">
        <v>69</v>
      </c>
      <c r="R33" s="21" t="s">
        <v>69</v>
      </c>
      <c r="S33" s="21" t="s">
        <v>69</v>
      </c>
      <c r="T33" s="21" t="s">
        <v>69</v>
      </c>
      <c r="U33" s="27" t="s">
        <v>69</v>
      </c>
      <c r="V33" s="27" t="s">
        <v>69</v>
      </c>
      <c r="W33" s="27" t="s">
        <v>69</v>
      </c>
      <c r="X33" s="29" t="s">
        <v>69</v>
      </c>
      <c r="Y33" s="40"/>
    </row>
    <row r="34" spans="1:25" ht="63" x14ac:dyDescent="0.25">
      <c r="A34" s="18" t="s">
        <v>55</v>
      </c>
      <c r="B34" s="19" t="s">
        <v>48</v>
      </c>
      <c r="C34" s="18" t="s">
        <v>29</v>
      </c>
      <c r="D34" s="21" t="s">
        <v>69</v>
      </c>
      <c r="E34" s="21" t="s">
        <v>69</v>
      </c>
      <c r="F34" s="21">
        <f t="shared" si="2"/>
        <v>0</v>
      </c>
      <c r="G34" s="21" t="s">
        <v>69</v>
      </c>
      <c r="H34" s="21" t="s">
        <v>69</v>
      </c>
      <c r="I34" s="21" t="s">
        <v>69</v>
      </c>
      <c r="J34" s="21" t="s">
        <v>69</v>
      </c>
      <c r="K34" s="21" t="s">
        <v>69</v>
      </c>
      <c r="L34" s="21" t="s">
        <v>69</v>
      </c>
      <c r="M34" s="21" t="s">
        <v>69</v>
      </c>
      <c r="N34" s="21">
        <f t="shared" si="0"/>
        <v>0</v>
      </c>
      <c r="O34" s="21" t="s">
        <v>69</v>
      </c>
      <c r="P34" s="21" t="s">
        <v>69</v>
      </c>
      <c r="Q34" s="21" t="s">
        <v>69</v>
      </c>
      <c r="R34" s="21" t="s">
        <v>69</v>
      </c>
      <c r="S34" s="21" t="s">
        <v>69</v>
      </c>
      <c r="T34" s="21" t="s">
        <v>69</v>
      </c>
      <c r="U34" s="27" t="s">
        <v>69</v>
      </c>
      <c r="V34" s="27" t="s">
        <v>69</v>
      </c>
      <c r="W34" s="27" t="s">
        <v>69</v>
      </c>
      <c r="X34" s="29" t="s">
        <v>69</v>
      </c>
      <c r="Y34" s="40"/>
    </row>
    <row r="35" spans="1:25" ht="52.5" x14ac:dyDescent="0.25">
      <c r="A35" s="18" t="s">
        <v>56</v>
      </c>
      <c r="B35" s="19" t="s">
        <v>96</v>
      </c>
      <c r="C35" s="18" t="s">
        <v>29</v>
      </c>
      <c r="D35" s="21" t="s">
        <v>69</v>
      </c>
      <c r="E35" s="21" t="s">
        <v>69</v>
      </c>
      <c r="F35" s="21">
        <f t="shared" si="2"/>
        <v>0</v>
      </c>
      <c r="G35" s="21" t="s">
        <v>69</v>
      </c>
      <c r="H35" s="21" t="s">
        <v>69</v>
      </c>
      <c r="I35" s="21" t="s">
        <v>69</v>
      </c>
      <c r="J35" s="21" t="s">
        <v>69</v>
      </c>
      <c r="K35" s="21" t="s">
        <v>69</v>
      </c>
      <c r="L35" s="21" t="s">
        <v>69</v>
      </c>
      <c r="M35" s="21" t="s">
        <v>69</v>
      </c>
      <c r="N35" s="21">
        <f t="shared" si="0"/>
        <v>0</v>
      </c>
      <c r="O35" s="21" t="s">
        <v>69</v>
      </c>
      <c r="P35" s="21" t="s">
        <v>69</v>
      </c>
      <c r="Q35" s="21" t="s">
        <v>69</v>
      </c>
      <c r="R35" s="21" t="s">
        <v>69</v>
      </c>
      <c r="S35" s="21" t="s">
        <v>69</v>
      </c>
      <c r="T35" s="21" t="s">
        <v>69</v>
      </c>
      <c r="U35" s="27" t="s">
        <v>69</v>
      </c>
      <c r="V35" s="27" t="s">
        <v>69</v>
      </c>
      <c r="W35" s="27" t="s">
        <v>69</v>
      </c>
      <c r="X35" s="29" t="s">
        <v>69</v>
      </c>
      <c r="Y35" s="40"/>
    </row>
    <row r="36" spans="1:25" ht="42" x14ac:dyDescent="0.25">
      <c r="A36" s="18" t="s">
        <v>57</v>
      </c>
      <c r="B36" s="19" t="s">
        <v>50</v>
      </c>
      <c r="C36" s="18" t="s">
        <v>29</v>
      </c>
      <c r="D36" s="21" t="s">
        <v>69</v>
      </c>
      <c r="E36" s="21" t="s">
        <v>69</v>
      </c>
      <c r="F36" s="21">
        <f t="shared" si="2"/>
        <v>0</v>
      </c>
      <c r="G36" s="21" t="s">
        <v>69</v>
      </c>
      <c r="H36" s="21" t="s">
        <v>69</v>
      </c>
      <c r="I36" s="21" t="s">
        <v>69</v>
      </c>
      <c r="J36" s="21" t="s">
        <v>69</v>
      </c>
      <c r="K36" s="21" t="s">
        <v>69</v>
      </c>
      <c r="L36" s="21" t="s">
        <v>69</v>
      </c>
      <c r="M36" s="21" t="s">
        <v>69</v>
      </c>
      <c r="N36" s="21">
        <f t="shared" si="0"/>
        <v>0</v>
      </c>
      <c r="O36" s="21" t="s">
        <v>69</v>
      </c>
      <c r="P36" s="21" t="s">
        <v>69</v>
      </c>
      <c r="Q36" s="21" t="s">
        <v>69</v>
      </c>
      <c r="R36" s="21" t="s">
        <v>69</v>
      </c>
      <c r="S36" s="21" t="s">
        <v>69</v>
      </c>
      <c r="T36" s="21" t="s">
        <v>69</v>
      </c>
      <c r="U36" s="27" t="s">
        <v>69</v>
      </c>
      <c r="V36" s="27" t="s">
        <v>69</v>
      </c>
      <c r="W36" s="27" t="s">
        <v>69</v>
      </c>
      <c r="X36" s="29" t="s">
        <v>69</v>
      </c>
      <c r="Y36" s="40"/>
    </row>
    <row r="37" spans="1:25" ht="105" x14ac:dyDescent="0.25">
      <c r="A37" s="18" t="s">
        <v>58</v>
      </c>
      <c r="B37" s="19" t="s">
        <v>97</v>
      </c>
      <c r="C37" s="18" t="s">
        <v>29</v>
      </c>
      <c r="D37" s="21" t="s">
        <v>69</v>
      </c>
      <c r="E37" s="21" t="s">
        <v>69</v>
      </c>
      <c r="F37" s="21">
        <f t="shared" si="2"/>
        <v>0</v>
      </c>
      <c r="G37" s="21" t="s">
        <v>69</v>
      </c>
      <c r="H37" s="21" t="s">
        <v>69</v>
      </c>
      <c r="I37" s="21" t="s">
        <v>69</v>
      </c>
      <c r="J37" s="21" t="s">
        <v>69</v>
      </c>
      <c r="K37" s="21" t="s">
        <v>69</v>
      </c>
      <c r="L37" s="21" t="s">
        <v>69</v>
      </c>
      <c r="M37" s="21" t="s">
        <v>69</v>
      </c>
      <c r="N37" s="21">
        <f t="shared" si="0"/>
        <v>0</v>
      </c>
      <c r="O37" s="21" t="s">
        <v>69</v>
      </c>
      <c r="P37" s="21" t="s">
        <v>69</v>
      </c>
      <c r="Q37" s="21" t="s">
        <v>69</v>
      </c>
      <c r="R37" s="21" t="s">
        <v>69</v>
      </c>
      <c r="S37" s="21" t="s">
        <v>69</v>
      </c>
      <c r="T37" s="21" t="s">
        <v>69</v>
      </c>
      <c r="U37" s="27" t="s">
        <v>69</v>
      </c>
      <c r="V37" s="27" t="s">
        <v>69</v>
      </c>
      <c r="W37" s="27" t="s">
        <v>69</v>
      </c>
      <c r="X37" s="29" t="s">
        <v>69</v>
      </c>
      <c r="Y37" s="40"/>
    </row>
    <row r="38" spans="1:25" ht="94.5" x14ac:dyDescent="0.25">
      <c r="A38" s="18" t="s">
        <v>58</v>
      </c>
      <c r="B38" s="19" t="s">
        <v>98</v>
      </c>
      <c r="C38" s="18" t="s">
        <v>29</v>
      </c>
      <c r="D38" s="21" t="s">
        <v>69</v>
      </c>
      <c r="E38" s="21" t="s">
        <v>69</v>
      </c>
      <c r="F38" s="21">
        <f t="shared" si="2"/>
        <v>0</v>
      </c>
      <c r="G38" s="21" t="s">
        <v>69</v>
      </c>
      <c r="H38" s="21" t="s">
        <v>69</v>
      </c>
      <c r="I38" s="21" t="s">
        <v>69</v>
      </c>
      <c r="J38" s="21" t="s">
        <v>69</v>
      </c>
      <c r="K38" s="21" t="s">
        <v>69</v>
      </c>
      <c r="L38" s="21" t="s">
        <v>69</v>
      </c>
      <c r="M38" s="21" t="s">
        <v>69</v>
      </c>
      <c r="N38" s="21">
        <f t="shared" si="0"/>
        <v>0</v>
      </c>
      <c r="O38" s="21" t="s">
        <v>69</v>
      </c>
      <c r="P38" s="21" t="s">
        <v>69</v>
      </c>
      <c r="Q38" s="21" t="s">
        <v>69</v>
      </c>
      <c r="R38" s="21" t="s">
        <v>69</v>
      </c>
      <c r="S38" s="21" t="s">
        <v>69</v>
      </c>
      <c r="T38" s="21" t="s">
        <v>69</v>
      </c>
      <c r="U38" s="27" t="s">
        <v>69</v>
      </c>
      <c r="V38" s="27" t="s">
        <v>69</v>
      </c>
      <c r="W38" s="27" t="s">
        <v>69</v>
      </c>
      <c r="X38" s="29" t="s">
        <v>69</v>
      </c>
      <c r="Y38" s="40"/>
    </row>
    <row r="39" spans="1:25" ht="94.5" x14ac:dyDescent="0.25">
      <c r="A39" s="18" t="s">
        <v>58</v>
      </c>
      <c r="B39" s="19" t="s">
        <v>51</v>
      </c>
      <c r="C39" s="18" t="s">
        <v>29</v>
      </c>
      <c r="D39" s="21" t="s">
        <v>69</v>
      </c>
      <c r="E39" s="21" t="s">
        <v>69</v>
      </c>
      <c r="F39" s="21">
        <f t="shared" si="2"/>
        <v>0</v>
      </c>
      <c r="G39" s="21" t="s">
        <v>69</v>
      </c>
      <c r="H39" s="21" t="s">
        <v>69</v>
      </c>
      <c r="I39" s="21" t="s">
        <v>69</v>
      </c>
      <c r="J39" s="21" t="s">
        <v>69</v>
      </c>
      <c r="K39" s="21" t="s">
        <v>69</v>
      </c>
      <c r="L39" s="21" t="s">
        <v>69</v>
      </c>
      <c r="M39" s="21" t="s">
        <v>69</v>
      </c>
      <c r="N39" s="21">
        <f t="shared" si="0"/>
        <v>0</v>
      </c>
      <c r="O39" s="21" t="s">
        <v>69</v>
      </c>
      <c r="P39" s="21" t="s">
        <v>69</v>
      </c>
      <c r="Q39" s="21" t="s">
        <v>69</v>
      </c>
      <c r="R39" s="21" t="s">
        <v>69</v>
      </c>
      <c r="S39" s="21" t="s">
        <v>69</v>
      </c>
      <c r="T39" s="21" t="s">
        <v>69</v>
      </c>
      <c r="U39" s="27" t="s">
        <v>69</v>
      </c>
      <c r="V39" s="27" t="s">
        <v>69</v>
      </c>
      <c r="W39" s="27" t="s">
        <v>69</v>
      </c>
      <c r="X39" s="29" t="s">
        <v>69</v>
      </c>
      <c r="Y39" s="40"/>
    </row>
    <row r="40" spans="1:25" ht="105" x14ac:dyDescent="0.25">
      <c r="A40" s="18" t="s">
        <v>59</v>
      </c>
      <c r="B40" s="19" t="s">
        <v>97</v>
      </c>
      <c r="C40" s="18" t="s">
        <v>29</v>
      </c>
      <c r="D40" s="21" t="s">
        <v>69</v>
      </c>
      <c r="E40" s="21" t="s">
        <v>69</v>
      </c>
      <c r="F40" s="21">
        <f t="shared" si="2"/>
        <v>0</v>
      </c>
      <c r="G40" s="21" t="s">
        <v>69</v>
      </c>
      <c r="H40" s="21" t="s">
        <v>69</v>
      </c>
      <c r="I40" s="21" t="s">
        <v>69</v>
      </c>
      <c r="J40" s="21" t="s">
        <v>69</v>
      </c>
      <c r="K40" s="21" t="s">
        <v>69</v>
      </c>
      <c r="L40" s="21" t="s">
        <v>69</v>
      </c>
      <c r="M40" s="21" t="s">
        <v>69</v>
      </c>
      <c r="N40" s="21">
        <f t="shared" si="0"/>
        <v>0</v>
      </c>
      <c r="O40" s="21" t="s">
        <v>69</v>
      </c>
      <c r="P40" s="21" t="s">
        <v>69</v>
      </c>
      <c r="Q40" s="21" t="s">
        <v>69</v>
      </c>
      <c r="R40" s="21" t="s">
        <v>69</v>
      </c>
      <c r="S40" s="21" t="s">
        <v>69</v>
      </c>
      <c r="T40" s="21" t="s">
        <v>69</v>
      </c>
      <c r="U40" s="27" t="s">
        <v>69</v>
      </c>
      <c r="V40" s="27" t="s">
        <v>69</v>
      </c>
      <c r="W40" s="27" t="s">
        <v>69</v>
      </c>
      <c r="X40" s="29" t="s">
        <v>69</v>
      </c>
      <c r="Y40" s="40"/>
    </row>
    <row r="41" spans="1:25" ht="94.5" x14ac:dyDescent="0.25">
      <c r="A41" s="18" t="s">
        <v>59</v>
      </c>
      <c r="B41" s="19" t="s">
        <v>98</v>
      </c>
      <c r="C41" s="18" t="s">
        <v>29</v>
      </c>
      <c r="D41" s="21" t="s">
        <v>69</v>
      </c>
      <c r="E41" s="21" t="s">
        <v>69</v>
      </c>
      <c r="F41" s="21">
        <f t="shared" si="2"/>
        <v>0</v>
      </c>
      <c r="G41" s="21" t="s">
        <v>69</v>
      </c>
      <c r="H41" s="21" t="s">
        <v>69</v>
      </c>
      <c r="I41" s="21" t="s">
        <v>69</v>
      </c>
      <c r="J41" s="21" t="s">
        <v>69</v>
      </c>
      <c r="K41" s="21" t="s">
        <v>69</v>
      </c>
      <c r="L41" s="21" t="s">
        <v>69</v>
      </c>
      <c r="M41" s="21" t="s">
        <v>69</v>
      </c>
      <c r="N41" s="21">
        <f t="shared" si="0"/>
        <v>0</v>
      </c>
      <c r="O41" s="21" t="s">
        <v>69</v>
      </c>
      <c r="P41" s="21" t="s">
        <v>69</v>
      </c>
      <c r="Q41" s="21" t="s">
        <v>69</v>
      </c>
      <c r="R41" s="21" t="s">
        <v>69</v>
      </c>
      <c r="S41" s="21" t="s">
        <v>69</v>
      </c>
      <c r="T41" s="21" t="s">
        <v>69</v>
      </c>
      <c r="U41" s="27" t="s">
        <v>69</v>
      </c>
      <c r="V41" s="27" t="s">
        <v>69</v>
      </c>
      <c r="W41" s="27" t="s">
        <v>69</v>
      </c>
      <c r="X41" s="29" t="s">
        <v>69</v>
      </c>
      <c r="Y41" s="40"/>
    </row>
    <row r="42" spans="1:25" ht="94.5" x14ac:dyDescent="0.25">
      <c r="A42" s="18" t="s">
        <v>59</v>
      </c>
      <c r="B42" s="19" t="s">
        <v>99</v>
      </c>
      <c r="C42" s="18" t="s">
        <v>29</v>
      </c>
      <c r="D42" s="21" t="s">
        <v>69</v>
      </c>
      <c r="E42" s="21" t="s">
        <v>69</v>
      </c>
      <c r="F42" s="21">
        <f t="shared" si="2"/>
        <v>0</v>
      </c>
      <c r="G42" s="21" t="s">
        <v>69</v>
      </c>
      <c r="H42" s="21" t="s">
        <v>69</v>
      </c>
      <c r="I42" s="21" t="s">
        <v>69</v>
      </c>
      <c r="J42" s="21" t="s">
        <v>69</v>
      </c>
      <c r="K42" s="21" t="s">
        <v>69</v>
      </c>
      <c r="L42" s="21" t="s">
        <v>69</v>
      </c>
      <c r="M42" s="21" t="s">
        <v>69</v>
      </c>
      <c r="N42" s="21">
        <f t="shared" si="0"/>
        <v>0</v>
      </c>
      <c r="O42" s="21" t="s">
        <v>69</v>
      </c>
      <c r="P42" s="21" t="s">
        <v>69</v>
      </c>
      <c r="Q42" s="21" t="s">
        <v>69</v>
      </c>
      <c r="R42" s="21" t="s">
        <v>69</v>
      </c>
      <c r="S42" s="21" t="s">
        <v>69</v>
      </c>
      <c r="T42" s="21" t="s">
        <v>69</v>
      </c>
      <c r="U42" s="27" t="s">
        <v>69</v>
      </c>
      <c r="V42" s="27" t="s">
        <v>69</v>
      </c>
      <c r="W42" s="27" t="s">
        <v>69</v>
      </c>
      <c r="X42" s="29" t="s">
        <v>69</v>
      </c>
      <c r="Y42" s="40"/>
    </row>
    <row r="43" spans="1:25" ht="84" x14ac:dyDescent="0.25">
      <c r="A43" s="18" t="s">
        <v>60</v>
      </c>
      <c r="B43" s="19" t="s">
        <v>52</v>
      </c>
      <c r="C43" s="18" t="s">
        <v>29</v>
      </c>
      <c r="D43" s="21">
        <v>9.2303450999999992</v>
      </c>
      <c r="E43" s="21" t="s">
        <v>69</v>
      </c>
      <c r="F43" s="21">
        <f t="shared" si="2"/>
        <v>0</v>
      </c>
      <c r="G43" s="21" t="s">
        <v>69</v>
      </c>
      <c r="H43" s="21" t="s">
        <v>69</v>
      </c>
      <c r="I43" s="21" t="s">
        <v>69</v>
      </c>
      <c r="J43" s="21" t="s">
        <v>69</v>
      </c>
      <c r="K43" s="21" t="s">
        <v>69</v>
      </c>
      <c r="L43" s="21">
        <v>0</v>
      </c>
      <c r="M43" s="21">
        <v>0</v>
      </c>
      <c r="N43" s="21">
        <f t="shared" si="0"/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7">
        <v>0</v>
      </c>
      <c r="V43" s="28">
        <v>0</v>
      </c>
      <c r="W43" s="27">
        <v>0</v>
      </c>
      <c r="X43" s="34">
        <v>0</v>
      </c>
      <c r="Y43" s="40"/>
    </row>
    <row r="44" spans="1:25" ht="84" x14ac:dyDescent="0.25">
      <c r="A44" s="18" t="s">
        <v>100</v>
      </c>
      <c r="B44" s="19" t="s">
        <v>101</v>
      </c>
      <c r="C44" s="18" t="s">
        <v>29</v>
      </c>
      <c r="D44" s="21" t="s">
        <v>69</v>
      </c>
      <c r="E44" s="21" t="s">
        <v>69</v>
      </c>
      <c r="F44" s="21">
        <f t="shared" si="2"/>
        <v>0</v>
      </c>
      <c r="G44" s="21" t="s">
        <v>69</v>
      </c>
      <c r="H44" s="21" t="s">
        <v>69</v>
      </c>
      <c r="I44" s="21" t="s">
        <v>69</v>
      </c>
      <c r="J44" s="21" t="s">
        <v>69</v>
      </c>
      <c r="K44" s="21" t="s">
        <v>69</v>
      </c>
      <c r="L44" s="21" t="s">
        <v>69</v>
      </c>
      <c r="M44" s="21" t="s">
        <v>69</v>
      </c>
      <c r="N44" s="21">
        <f t="shared" si="0"/>
        <v>0</v>
      </c>
      <c r="O44" s="21" t="s">
        <v>69</v>
      </c>
      <c r="P44" s="21" t="s">
        <v>69</v>
      </c>
      <c r="Q44" s="21" t="s">
        <v>69</v>
      </c>
      <c r="R44" s="21" t="s">
        <v>69</v>
      </c>
      <c r="S44" s="21" t="s">
        <v>69</v>
      </c>
      <c r="T44" s="21" t="s">
        <v>69</v>
      </c>
      <c r="U44" s="27" t="s">
        <v>69</v>
      </c>
      <c r="V44" s="27" t="s">
        <v>69</v>
      </c>
      <c r="W44" s="27" t="s">
        <v>69</v>
      </c>
      <c r="X44" s="29" t="s">
        <v>69</v>
      </c>
      <c r="Y44" s="40"/>
    </row>
    <row r="45" spans="1:25" ht="84" x14ac:dyDescent="0.25">
      <c r="A45" s="18" t="s">
        <v>102</v>
      </c>
      <c r="B45" s="19" t="s">
        <v>103</v>
      </c>
      <c r="C45" s="18" t="s">
        <v>29</v>
      </c>
      <c r="D45" s="21" t="s">
        <v>69</v>
      </c>
      <c r="E45" s="21" t="s">
        <v>69</v>
      </c>
      <c r="F45" s="21">
        <f t="shared" si="2"/>
        <v>0</v>
      </c>
      <c r="G45" s="21" t="s">
        <v>69</v>
      </c>
      <c r="H45" s="21" t="s">
        <v>69</v>
      </c>
      <c r="I45" s="21" t="s">
        <v>69</v>
      </c>
      <c r="J45" s="21" t="s">
        <v>69</v>
      </c>
      <c r="K45" s="21" t="s">
        <v>69</v>
      </c>
      <c r="L45" s="21" t="s">
        <v>69</v>
      </c>
      <c r="M45" s="21">
        <v>0</v>
      </c>
      <c r="N45" s="21">
        <f t="shared" si="0"/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7">
        <v>0</v>
      </c>
      <c r="V45" s="28">
        <v>0</v>
      </c>
      <c r="W45" s="27">
        <v>0</v>
      </c>
      <c r="X45" s="34">
        <v>0</v>
      </c>
      <c r="Y45" s="40"/>
    </row>
    <row r="46" spans="1:25" ht="31.5" x14ac:dyDescent="0.25">
      <c r="A46" s="18" t="s">
        <v>104</v>
      </c>
      <c r="B46" s="19" t="s">
        <v>54</v>
      </c>
      <c r="C46" s="18" t="s">
        <v>29</v>
      </c>
      <c r="D46" s="21">
        <f>D47+D60</f>
        <v>383.50672027247214</v>
      </c>
      <c r="E46" s="21">
        <f>E60</f>
        <v>0</v>
      </c>
      <c r="F46" s="21">
        <f>F60+F47</f>
        <v>20.327554888083238</v>
      </c>
      <c r="G46" s="21" t="str">
        <f>G49</f>
        <v>нд</v>
      </c>
      <c r="H46" s="21" t="str">
        <f>H49</f>
        <v>нд</v>
      </c>
      <c r="I46" s="21" t="str">
        <f>I49</f>
        <v>нд</v>
      </c>
      <c r="J46" s="21" t="str">
        <f>J49</f>
        <v>нд</v>
      </c>
      <c r="K46" s="21">
        <f>K49</f>
        <v>13</v>
      </c>
      <c r="L46" s="21" t="str">
        <f t="shared" ref="L46:W46" si="5">L60</f>
        <v>нд</v>
      </c>
      <c r="M46" s="21" t="str">
        <f t="shared" si="5"/>
        <v>нд</v>
      </c>
      <c r="N46" s="21">
        <f t="shared" si="0"/>
        <v>20.327554888083238</v>
      </c>
      <c r="O46" s="21" t="str">
        <f t="shared" si="5"/>
        <v>нд</v>
      </c>
      <c r="P46" s="21" t="str">
        <f t="shared" si="5"/>
        <v>нд</v>
      </c>
      <c r="Q46" s="21" t="str">
        <f t="shared" si="5"/>
        <v>нд</v>
      </c>
      <c r="R46" s="21" t="str">
        <f t="shared" si="5"/>
        <v>нд</v>
      </c>
      <c r="S46" s="21" t="str">
        <f t="shared" si="5"/>
        <v>нд</v>
      </c>
      <c r="T46" s="21" t="str">
        <f t="shared" si="5"/>
        <v>нд</v>
      </c>
      <c r="U46" s="27" t="str">
        <f t="shared" si="5"/>
        <v>нд</v>
      </c>
      <c r="V46" s="27" t="str">
        <f t="shared" si="5"/>
        <v>нд</v>
      </c>
      <c r="W46" s="27" t="str">
        <f t="shared" si="5"/>
        <v>нд</v>
      </c>
      <c r="X46" s="29" t="s">
        <v>69</v>
      </c>
      <c r="Y46" s="40"/>
    </row>
    <row r="47" spans="1:25" ht="63" x14ac:dyDescent="0.25">
      <c r="A47" s="18" t="s">
        <v>71</v>
      </c>
      <c r="B47" s="19" t="s">
        <v>105</v>
      </c>
      <c r="C47" s="18" t="s">
        <v>29</v>
      </c>
      <c r="D47" s="21">
        <f>D49</f>
        <v>371.76468092777782</v>
      </c>
      <c r="E47" s="21" t="s">
        <v>69</v>
      </c>
      <c r="F47" s="21">
        <f>+F49</f>
        <v>17.874184999999997</v>
      </c>
      <c r="G47" s="21" t="s">
        <v>69</v>
      </c>
      <c r="H47" s="21" t="s">
        <v>69</v>
      </c>
      <c r="I47" s="21" t="s">
        <v>69</v>
      </c>
      <c r="J47" s="21" t="s">
        <v>69</v>
      </c>
      <c r="K47" s="21" t="s">
        <v>69</v>
      </c>
      <c r="L47" s="21" t="s">
        <v>69</v>
      </c>
      <c r="M47" s="21" t="s">
        <v>69</v>
      </c>
      <c r="N47" s="21">
        <f t="shared" si="0"/>
        <v>17.874184999999997</v>
      </c>
      <c r="O47" s="21" t="s">
        <v>69</v>
      </c>
      <c r="P47" s="21" t="s">
        <v>69</v>
      </c>
      <c r="Q47" s="21" t="s">
        <v>69</v>
      </c>
      <c r="R47" s="21" t="s">
        <v>69</v>
      </c>
      <c r="S47" s="21" t="s">
        <v>69</v>
      </c>
      <c r="T47" s="21" t="s">
        <v>69</v>
      </c>
      <c r="U47" s="27" t="s">
        <v>69</v>
      </c>
      <c r="V47" s="27" t="s">
        <v>69</v>
      </c>
      <c r="W47" s="27" t="s">
        <v>69</v>
      </c>
      <c r="X47" s="29" t="s">
        <v>69</v>
      </c>
      <c r="Y47" s="40"/>
    </row>
    <row r="48" spans="1:25" ht="31.5" x14ac:dyDescent="0.25">
      <c r="A48" s="18" t="s">
        <v>72</v>
      </c>
      <c r="B48" s="19" t="s">
        <v>106</v>
      </c>
      <c r="C48" s="18" t="s">
        <v>29</v>
      </c>
      <c r="D48" s="21" t="s">
        <v>69</v>
      </c>
      <c r="E48" s="21" t="s">
        <v>69</v>
      </c>
      <c r="F48" s="21">
        <f t="shared" si="2"/>
        <v>0</v>
      </c>
      <c r="G48" s="21" t="s">
        <v>69</v>
      </c>
      <c r="H48" s="21" t="s">
        <v>69</v>
      </c>
      <c r="I48" s="21" t="s">
        <v>69</v>
      </c>
      <c r="J48" s="21" t="s">
        <v>69</v>
      </c>
      <c r="K48" s="21" t="s">
        <v>69</v>
      </c>
      <c r="L48" s="21" t="s">
        <v>69</v>
      </c>
      <c r="M48" s="21" t="s">
        <v>69</v>
      </c>
      <c r="N48" s="21">
        <f t="shared" si="0"/>
        <v>0</v>
      </c>
      <c r="O48" s="21" t="s">
        <v>69</v>
      </c>
      <c r="P48" s="21" t="s">
        <v>69</v>
      </c>
      <c r="Q48" s="21" t="s">
        <v>69</v>
      </c>
      <c r="R48" s="21" t="s">
        <v>69</v>
      </c>
      <c r="S48" s="21" t="s">
        <v>69</v>
      </c>
      <c r="T48" s="21" t="s">
        <v>69</v>
      </c>
      <c r="U48" s="27" t="s">
        <v>69</v>
      </c>
      <c r="V48" s="27" t="s">
        <v>69</v>
      </c>
      <c r="W48" s="27" t="s">
        <v>69</v>
      </c>
      <c r="X48" s="29" t="s">
        <v>69</v>
      </c>
      <c r="Y48" s="40"/>
    </row>
    <row r="49" spans="1:25" ht="63" x14ac:dyDescent="0.25">
      <c r="A49" s="18" t="s">
        <v>73</v>
      </c>
      <c r="B49" s="19" t="s">
        <v>107</v>
      </c>
      <c r="C49" s="18" t="s">
        <v>29</v>
      </c>
      <c r="D49" s="21">
        <f>D51+D52+D53+D54+D55+D56+D58+D59</f>
        <v>371.76468092777782</v>
      </c>
      <c r="E49" s="21">
        <v>0</v>
      </c>
      <c r="F49" s="21">
        <f>+F51+F52+F54</f>
        <v>17.874184999999997</v>
      </c>
      <c r="G49" s="21" t="s">
        <v>69</v>
      </c>
      <c r="H49" s="21" t="s">
        <v>69</v>
      </c>
      <c r="I49" s="21" t="s">
        <v>69</v>
      </c>
      <c r="J49" s="21" t="s">
        <v>69</v>
      </c>
      <c r="K49" s="21">
        <f>+K51+K52+K54</f>
        <v>13</v>
      </c>
      <c r="L49" s="21" t="s">
        <v>69</v>
      </c>
      <c r="M49" s="21" t="s">
        <v>69</v>
      </c>
      <c r="N49" s="21">
        <f>F49</f>
        <v>17.874184999999997</v>
      </c>
      <c r="O49" s="21" t="s">
        <v>69</v>
      </c>
      <c r="P49" s="21" t="s">
        <v>69</v>
      </c>
      <c r="Q49" s="21" t="s">
        <v>69</v>
      </c>
      <c r="R49" s="21" t="s">
        <v>69</v>
      </c>
      <c r="S49" s="21" t="s">
        <v>69</v>
      </c>
      <c r="T49" s="21" t="s">
        <v>69</v>
      </c>
      <c r="U49" s="27" t="s">
        <v>69</v>
      </c>
      <c r="V49" s="27" t="s">
        <v>69</v>
      </c>
      <c r="W49" s="27" t="s">
        <v>69</v>
      </c>
      <c r="X49" s="29" t="s">
        <v>69</v>
      </c>
      <c r="Y49" s="40"/>
    </row>
    <row r="50" spans="1:25" ht="33.75" x14ac:dyDescent="0.25">
      <c r="A50" s="26" t="s">
        <v>108</v>
      </c>
      <c r="B50" s="23" t="s">
        <v>208</v>
      </c>
      <c r="C50" s="26" t="s">
        <v>209</v>
      </c>
      <c r="D50" s="24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 t="s">
        <v>69</v>
      </c>
      <c r="N50" s="27">
        <f>F50</f>
        <v>0</v>
      </c>
      <c r="O50" s="27" t="s">
        <v>69</v>
      </c>
      <c r="P50" s="27" t="s">
        <v>69</v>
      </c>
      <c r="Q50" s="27" t="s">
        <v>69</v>
      </c>
      <c r="R50" s="27" t="s">
        <v>69</v>
      </c>
      <c r="S50" s="27" t="s">
        <v>69</v>
      </c>
      <c r="T50" s="27" t="s">
        <v>69</v>
      </c>
      <c r="U50" s="27" t="s">
        <v>69</v>
      </c>
      <c r="V50" s="28" t="s">
        <v>69</v>
      </c>
      <c r="W50" s="27" t="s">
        <v>69</v>
      </c>
      <c r="X50" s="29" t="s">
        <v>69</v>
      </c>
      <c r="Y50" s="40"/>
    </row>
    <row r="51" spans="1:25" ht="45" x14ac:dyDescent="0.25">
      <c r="A51" s="30" t="s">
        <v>210</v>
      </c>
      <c r="B51" s="31" t="s">
        <v>211</v>
      </c>
      <c r="C51" s="30" t="s">
        <v>212</v>
      </c>
      <c r="D51" s="27">
        <v>5.5320590000000003</v>
      </c>
      <c r="E51" s="27">
        <v>0</v>
      </c>
      <c r="F51" s="27">
        <v>5.4987849999999998</v>
      </c>
      <c r="G51" s="27">
        <v>0</v>
      </c>
      <c r="H51" s="27">
        <v>0</v>
      </c>
      <c r="I51" s="27">
        <v>0</v>
      </c>
      <c r="J51" s="27">
        <v>0</v>
      </c>
      <c r="K51" s="27">
        <v>2</v>
      </c>
      <c r="L51" s="27">
        <v>0</v>
      </c>
      <c r="M51" s="27" t="s">
        <v>69</v>
      </c>
      <c r="N51" s="27">
        <f>AT51</f>
        <v>0</v>
      </c>
      <c r="O51" s="27" t="s">
        <v>69</v>
      </c>
      <c r="P51" s="27" t="s">
        <v>69</v>
      </c>
      <c r="Q51" s="27" t="s">
        <v>69</v>
      </c>
      <c r="R51" s="27" t="s">
        <v>69</v>
      </c>
      <c r="S51" s="27" t="s">
        <v>69</v>
      </c>
      <c r="T51" s="27" t="s">
        <v>69</v>
      </c>
      <c r="U51" s="27" t="s">
        <v>69</v>
      </c>
      <c r="V51" s="27" t="s">
        <v>69</v>
      </c>
      <c r="W51" s="27" t="s">
        <v>69</v>
      </c>
      <c r="X51" s="29" t="s">
        <v>69</v>
      </c>
      <c r="Y51" s="40" t="s">
        <v>246</v>
      </c>
    </row>
    <row r="52" spans="1:25" ht="45" x14ac:dyDescent="0.25">
      <c r="A52" s="30" t="s">
        <v>213</v>
      </c>
      <c r="B52" s="31" t="s">
        <v>114</v>
      </c>
      <c r="C52" s="30" t="s">
        <v>115</v>
      </c>
      <c r="D52" s="27">
        <v>5.5320590000000003</v>
      </c>
      <c r="E52" s="27">
        <v>0</v>
      </c>
      <c r="F52" s="27">
        <v>4.1853602800000003</v>
      </c>
      <c r="G52" s="27">
        <v>0</v>
      </c>
      <c r="H52" s="27">
        <v>0</v>
      </c>
      <c r="I52" s="27">
        <v>0</v>
      </c>
      <c r="J52" s="27">
        <v>0</v>
      </c>
      <c r="K52" s="27">
        <v>2</v>
      </c>
      <c r="L52" s="27">
        <v>0</v>
      </c>
      <c r="M52" s="27" t="s">
        <v>69</v>
      </c>
      <c r="N52" s="27">
        <v>3.345091</v>
      </c>
      <c r="O52" s="27" t="s">
        <v>69</v>
      </c>
      <c r="P52" s="27" t="s">
        <v>69</v>
      </c>
      <c r="Q52" s="27" t="s">
        <v>69</v>
      </c>
      <c r="R52" s="27" t="s">
        <v>69</v>
      </c>
      <c r="S52" s="27">
        <v>2</v>
      </c>
      <c r="T52" s="27" t="s">
        <v>69</v>
      </c>
      <c r="U52" s="27" t="s">
        <v>69</v>
      </c>
      <c r="V52" s="27" t="s">
        <v>69</v>
      </c>
      <c r="W52" s="27" t="s">
        <v>69</v>
      </c>
      <c r="X52" s="29" t="s">
        <v>69</v>
      </c>
      <c r="Y52" s="40"/>
    </row>
    <row r="53" spans="1:25" ht="33.75" x14ac:dyDescent="0.25">
      <c r="A53" s="30" t="s">
        <v>109</v>
      </c>
      <c r="B53" s="31" t="s">
        <v>116</v>
      </c>
      <c r="C53" s="30" t="s">
        <v>117</v>
      </c>
      <c r="D53" s="27">
        <v>6.1851880000000001</v>
      </c>
      <c r="E53" s="27" t="s">
        <v>69</v>
      </c>
      <c r="F53" s="27" t="s">
        <v>69</v>
      </c>
      <c r="G53" s="27" t="s">
        <v>69</v>
      </c>
      <c r="H53" s="27" t="s">
        <v>69</v>
      </c>
      <c r="I53" s="27" t="s">
        <v>69</v>
      </c>
      <c r="J53" s="27" t="s">
        <v>69</v>
      </c>
      <c r="K53" s="27" t="s">
        <v>69</v>
      </c>
      <c r="L53" s="27" t="s">
        <v>69</v>
      </c>
      <c r="M53" s="27" t="s">
        <v>69</v>
      </c>
      <c r="N53" s="27">
        <f t="shared" ref="N52:N58" si="6">AT53</f>
        <v>0</v>
      </c>
      <c r="O53" s="27" t="s">
        <v>69</v>
      </c>
      <c r="P53" s="27" t="s">
        <v>69</v>
      </c>
      <c r="Q53" s="27" t="s">
        <v>69</v>
      </c>
      <c r="R53" s="27" t="s">
        <v>69</v>
      </c>
      <c r="S53" s="27" t="s">
        <v>69</v>
      </c>
      <c r="T53" s="27" t="s">
        <v>69</v>
      </c>
      <c r="U53" s="27" t="s">
        <v>69</v>
      </c>
      <c r="V53" s="27" t="s">
        <v>69</v>
      </c>
      <c r="W53" s="27" t="s">
        <v>69</v>
      </c>
      <c r="X53" s="29" t="s">
        <v>69</v>
      </c>
      <c r="Y53" s="40"/>
    </row>
    <row r="54" spans="1:25" ht="33.75" x14ac:dyDescent="0.25">
      <c r="A54" s="30" t="s">
        <v>110</v>
      </c>
      <c r="B54" s="31" t="s">
        <v>178</v>
      </c>
      <c r="C54" s="30" t="s">
        <v>179</v>
      </c>
      <c r="D54" s="27">
        <v>10.821265</v>
      </c>
      <c r="E54" s="27">
        <v>0</v>
      </c>
      <c r="F54" s="27">
        <v>8.1900397199999997</v>
      </c>
      <c r="G54" s="27">
        <v>0</v>
      </c>
      <c r="H54" s="27">
        <v>0</v>
      </c>
      <c r="I54" s="27">
        <v>0</v>
      </c>
      <c r="J54" s="27">
        <v>0</v>
      </c>
      <c r="K54" s="27">
        <v>9</v>
      </c>
      <c r="L54" s="27">
        <v>0</v>
      </c>
      <c r="M54" s="27">
        <v>0</v>
      </c>
      <c r="N54" s="27">
        <v>9.030308999999999</v>
      </c>
      <c r="O54" s="27">
        <v>0</v>
      </c>
      <c r="P54" s="27">
        <v>0</v>
      </c>
      <c r="Q54" s="27">
        <v>0</v>
      </c>
      <c r="R54" s="27">
        <v>0</v>
      </c>
      <c r="S54" s="27">
        <v>9</v>
      </c>
      <c r="T54" s="27">
        <v>0</v>
      </c>
      <c r="U54" s="27">
        <v>0</v>
      </c>
      <c r="V54" s="28">
        <v>0</v>
      </c>
      <c r="W54" s="27" t="s">
        <v>69</v>
      </c>
      <c r="X54" s="29" t="s">
        <v>69</v>
      </c>
      <c r="Y54" s="40"/>
    </row>
    <row r="55" spans="1:25" ht="56.25" x14ac:dyDescent="0.25">
      <c r="A55" s="30" t="s">
        <v>111</v>
      </c>
      <c r="B55" s="31" t="s">
        <v>180</v>
      </c>
      <c r="C55" s="30" t="s">
        <v>181</v>
      </c>
      <c r="D55" s="27">
        <v>11.55347587</v>
      </c>
      <c r="E55" s="27" t="s">
        <v>69</v>
      </c>
      <c r="F55" s="27" t="s">
        <v>69</v>
      </c>
      <c r="G55" s="27" t="s">
        <v>69</v>
      </c>
      <c r="H55" s="27" t="s">
        <v>69</v>
      </c>
      <c r="I55" s="27" t="s">
        <v>69</v>
      </c>
      <c r="J55" s="27" t="s">
        <v>69</v>
      </c>
      <c r="K55" s="27" t="s">
        <v>69</v>
      </c>
      <c r="L55" s="27" t="s">
        <v>69</v>
      </c>
      <c r="M55" s="27">
        <v>0</v>
      </c>
      <c r="N55" s="27">
        <f t="shared" si="6"/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8">
        <v>0</v>
      </c>
      <c r="W55" s="27">
        <v>0</v>
      </c>
      <c r="X55" s="34" t="s">
        <v>69</v>
      </c>
      <c r="Y55" s="40"/>
    </row>
    <row r="56" spans="1:25" ht="56.25" x14ac:dyDescent="0.25">
      <c r="A56" s="30" t="s">
        <v>112</v>
      </c>
      <c r="B56" s="31" t="s">
        <v>182</v>
      </c>
      <c r="C56" s="30" t="s">
        <v>183</v>
      </c>
      <c r="D56" s="27">
        <v>15.4046340577778</v>
      </c>
      <c r="E56" s="27" t="s">
        <v>69</v>
      </c>
      <c r="F56" s="27" t="s">
        <v>69</v>
      </c>
      <c r="G56" s="27" t="s">
        <v>69</v>
      </c>
      <c r="H56" s="27" t="s">
        <v>69</v>
      </c>
      <c r="I56" s="27" t="s">
        <v>69</v>
      </c>
      <c r="J56" s="27" t="s">
        <v>69</v>
      </c>
      <c r="K56" s="27" t="s">
        <v>69</v>
      </c>
      <c r="L56" s="27" t="s">
        <v>69</v>
      </c>
      <c r="M56" s="27">
        <v>0</v>
      </c>
      <c r="N56" s="27">
        <f t="shared" si="6"/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8">
        <v>0</v>
      </c>
      <c r="W56" s="27">
        <v>0</v>
      </c>
      <c r="X56" s="34">
        <v>0</v>
      </c>
      <c r="Y56" s="40"/>
    </row>
    <row r="57" spans="1:25" ht="67.5" x14ac:dyDescent="0.25">
      <c r="A57" s="30" t="s">
        <v>113</v>
      </c>
      <c r="B57" s="31" t="s">
        <v>214</v>
      </c>
      <c r="C57" s="30" t="s">
        <v>215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 t="s">
        <v>69</v>
      </c>
      <c r="N57" s="27" t="s">
        <v>69</v>
      </c>
      <c r="O57" s="27" t="s">
        <v>69</v>
      </c>
      <c r="P57" s="27" t="s">
        <v>69</v>
      </c>
      <c r="Q57" s="27" t="s">
        <v>69</v>
      </c>
      <c r="R57" s="27" t="s">
        <v>69</v>
      </c>
      <c r="S57" s="27" t="s">
        <v>69</v>
      </c>
      <c r="T57" s="27" t="s">
        <v>69</v>
      </c>
      <c r="U57" s="27" t="s">
        <v>69</v>
      </c>
      <c r="V57" s="27" t="s">
        <v>69</v>
      </c>
      <c r="W57" s="27" t="s">
        <v>69</v>
      </c>
      <c r="X57" s="29" t="s">
        <v>69</v>
      </c>
      <c r="Y57" s="40"/>
    </row>
    <row r="58" spans="1:25" ht="90" x14ac:dyDescent="0.25">
      <c r="A58" s="30" t="s">
        <v>113</v>
      </c>
      <c r="B58" s="31" t="s">
        <v>216</v>
      </c>
      <c r="C58" s="30" t="s">
        <v>217</v>
      </c>
      <c r="D58" s="27">
        <v>43.735999999999997</v>
      </c>
      <c r="E58" s="27" t="s">
        <v>69</v>
      </c>
      <c r="F58" s="27" t="s">
        <v>69</v>
      </c>
      <c r="G58" s="27" t="s">
        <v>69</v>
      </c>
      <c r="H58" s="27" t="s">
        <v>69</v>
      </c>
      <c r="I58" s="27" t="s">
        <v>69</v>
      </c>
      <c r="J58" s="27" t="s">
        <v>69</v>
      </c>
      <c r="K58" s="27" t="s">
        <v>69</v>
      </c>
      <c r="L58" s="27" t="s">
        <v>69</v>
      </c>
      <c r="M58" s="27"/>
      <c r="N58" s="27">
        <f t="shared" si="6"/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8">
        <v>0</v>
      </c>
      <c r="W58" s="27">
        <v>0</v>
      </c>
      <c r="X58" s="34">
        <v>0</v>
      </c>
      <c r="Y58" s="40"/>
    </row>
    <row r="59" spans="1:25" ht="90" x14ac:dyDescent="0.25">
      <c r="A59" s="30" t="s">
        <v>218</v>
      </c>
      <c r="B59" s="31" t="s">
        <v>219</v>
      </c>
      <c r="C59" s="30" t="s">
        <v>220</v>
      </c>
      <c r="D59" s="27">
        <v>273</v>
      </c>
      <c r="E59" s="27" t="s">
        <v>69</v>
      </c>
      <c r="F59" s="27" t="s">
        <v>69</v>
      </c>
      <c r="G59" s="27" t="s">
        <v>69</v>
      </c>
      <c r="H59" s="27" t="s">
        <v>69</v>
      </c>
      <c r="I59" s="27" t="s">
        <v>69</v>
      </c>
      <c r="J59" s="27" t="s">
        <v>69</v>
      </c>
      <c r="K59" s="27" t="s">
        <v>69</v>
      </c>
      <c r="L59" s="27" t="s">
        <v>69</v>
      </c>
      <c r="M59" s="27" t="s">
        <v>69</v>
      </c>
      <c r="N59" s="27" t="s">
        <v>69</v>
      </c>
      <c r="O59" s="27" t="s">
        <v>69</v>
      </c>
      <c r="P59" s="27" t="s">
        <v>69</v>
      </c>
      <c r="Q59" s="27" t="s">
        <v>69</v>
      </c>
      <c r="R59" s="27" t="s">
        <v>69</v>
      </c>
      <c r="S59" s="27" t="s">
        <v>69</v>
      </c>
      <c r="T59" s="27" t="s">
        <v>69</v>
      </c>
      <c r="U59" s="27" t="s">
        <v>69</v>
      </c>
      <c r="V59" s="27" t="s">
        <v>69</v>
      </c>
      <c r="W59" s="27" t="s">
        <v>69</v>
      </c>
      <c r="X59" s="29" t="s">
        <v>69</v>
      </c>
      <c r="Y59" s="40"/>
    </row>
    <row r="60" spans="1:25" ht="42" x14ac:dyDescent="0.25">
      <c r="A60" s="18" t="s">
        <v>74</v>
      </c>
      <c r="B60" s="19" t="s">
        <v>118</v>
      </c>
      <c r="C60" s="18" t="s">
        <v>29</v>
      </c>
      <c r="D60" s="21">
        <f>+D61</f>
        <v>11.7420393446943</v>
      </c>
      <c r="E60" s="21">
        <v>0</v>
      </c>
      <c r="F60" s="21">
        <f>+F61</f>
        <v>2.4533698880832402</v>
      </c>
      <c r="G60" s="21" t="s">
        <v>69</v>
      </c>
      <c r="H60" s="21" t="s">
        <v>69</v>
      </c>
      <c r="I60" s="21" t="s">
        <v>69</v>
      </c>
      <c r="J60" s="21" t="s">
        <v>69</v>
      </c>
      <c r="K60" s="21" t="s">
        <v>69</v>
      </c>
      <c r="L60" s="21" t="s">
        <v>69</v>
      </c>
      <c r="M60" s="21" t="s">
        <v>69</v>
      </c>
      <c r="N60" s="21">
        <f t="shared" ref="N60:N107" si="7">F60</f>
        <v>2.4533698880832402</v>
      </c>
      <c r="O60" s="21" t="s">
        <v>69</v>
      </c>
      <c r="P60" s="21" t="s">
        <v>69</v>
      </c>
      <c r="Q60" s="21" t="s">
        <v>69</v>
      </c>
      <c r="R60" s="21" t="s">
        <v>69</v>
      </c>
      <c r="S60" s="21" t="s">
        <v>69</v>
      </c>
      <c r="T60" s="21" t="s">
        <v>69</v>
      </c>
      <c r="U60" s="27" t="s">
        <v>69</v>
      </c>
      <c r="V60" s="27" t="s">
        <v>69</v>
      </c>
      <c r="W60" s="27" t="s">
        <v>69</v>
      </c>
      <c r="X60" s="29" t="s">
        <v>69</v>
      </c>
      <c r="Y60" s="40"/>
    </row>
    <row r="61" spans="1:25" ht="31.5" x14ac:dyDescent="0.25">
      <c r="A61" s="18" t="s">
        <v>75</v>
      </c>
      <c r="B61" s="19" t="s">
        <v>119</v>
      </c>
      <c r="C61" s="18" t="s">
        <v>29</v>
      </c>
      <c r="D61" s="21">
        <f>+D62+D63</f>
        <v>11.7420393446943</v>
      </c>
      <c r="E61" s="21">
        <f t="shared" ref="E61:W61" si="8">E62</f>
        <v>0</v>
      </c>
      <c r="F61" s="21">
        <f>F62+F63</f>
        <v>2.4533698880832402</v>
      </c>
      <c r="G61" s="21">
        <f t="shared" si="8"/>
        <v>0</v>
      </c>
      <c r="H61" s="21">
        <f t="shared" si="8"/>
        <v>0</v>
      </c>
      <c r="I61" s="21">
        <f t="shared" si="8"/>
        <v>0</v>
      </c>
      <c r="J61" s="21">
        <f t="shared" si="8"/>
        <v>0</v>
      </c>
      <c r="K61" s="21">
        <f t="shared" si="8"/>
        <v>0</v>
      </c>
      <c r="L61" s="21">
        <f t="shared" si="8"/>
        <v>0</v>
      </c>
      <c r="M61" s="21" t="str">
        <f t="shared" si="8"/>
        <v>нд</v>
      </c>
      <c r="N61" s="21">
        <f t="shared" si="7"/>
        <v>2.4533698880832402</v>
      </c>
      <c r="O61" s="21" t="str">
        <f t="shared" si="8"/>
        <v>нд</v>
      </c>
      <c r="P61" s="21" t="str">
        <f t="shared" si="8"/>
        <v>нд</v>
      </c>
      <c r="Q61" s="21" t="str">
        <f t="shared" si="8"/>
        <v>нд</v>
      </c>
      <c r="R61" s="21" t="str">
        <f t="shared" si="8"/>
        <v>нд</v>
      </c>
      <c r="S61" s="21" t="str">
        <f t="shared" si="8"/>
        <v>нд</v>
      </c>
      <c r="T61" s="21" t="str">
        <f t="shared" si="8"/>
        <v>нд</v>
      </c>
      <c r="U61" s="27" t="str">
        <f t="shared" si="8"/>
        <v>нд</v>
      </c>
      <c r="V61" s="27" t="str">
        <f t="shared" si="8"/>
        <v>нд</v>
      </c>
      <c r="W61" s="27" t="str">
        <f t="shared" si="8"/>
        <v>нд</v>
      </c>
      <c r="X61" s="29" t="s">
        <v>69</v>
      </c>
      <c r="Y61" s="40"/>
    </row>
    <row r="62" spans="1:25" ht="78.75" x14ac:dyDescent="0.25">
      <c r="A62" s="30" t="s">
        <v>184</v>
      </c>
      <c r="B62" s="31" t="s">
        <v>185</v>
      </c>
      <c r="C62" s="30" t="s">
        <v>186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 t="s">
        <v>69</v>
      </c>
      <c r="N62" s="27">
        <f t="shared" si="7"/>
        <v>0</v>
      </c>
      <c r="O62" s="27" t="s">
        <v>69</v>
      </c>
      <c r="P62" s="27" t="s">
        <v>69</v>
      </c>
      <c r="Q62" s="27" t="s">
        <v>69</v>
      </c>
      <c r="R62" s="27" t="s">
        <v>69</v>
      </c>
      <c r="S62" s="27" t="s">
        <v>69</v>
      </c>
      <c r="T62" s="27" t="s">
        <v>69</v>
      </c>
      <c r="U62" s="27" t="s">
        <v>69</v>
      </c>
      <c r="V62" s="27" t="s">
        <v>69</v>
      </c>
      <c r="W62" s="27" t="s">
        <v>69</v>
      </c>
      <c r="X62" s="34" t="s">
        <v>69</v>
      </c>
      <c r="Y62" s="40"/>
    </row>
    <row r="63" spans="1:25" ht="56.25" x14ac:dyDescent="0.25">
      <c r="A63" s="30" t="s">
        <v>221</v>
      </c>
      <c r="B63" s="31" t="s">
        <v>222</v>
      </c>
      <c r="C63" s="30" t="s">
        <v>223</v>
      </c>
      <c r="D63" s="27">
        <v>11.7420393446943</v>
      </c>
      <c r="E63" s="27" t="s">
        <v>69</v>
      </c>
      <c r="F63" s="27">
        <v>2.4533698880832402</v>
      </c>
      <c r="G63" s="27" t="s">
        <v>69</v>
      </c>
      <c r="H63" s="27" t="s">
        <v>69</v>
      </c>
      <c r="I63" s="27" t="s">
        <v>69</v>
      </c>
      <c r="J63" s="27" t="s">
        <v>69</v>
      </c>
      <c r="K63" s="27" t="s">
        <v>69</v>
      </c>
      <c r="L63" s="27" t="s">
        <v>69</v>
      </c>
      <c r="M63" s="27" t="s">
        <v>69</v>
      </c>
      <c r="N63" s="27">
        <v>3.9109829999999999</v>
      </c>
      <c r="O63" s="27" t="s">
        <v>69</v>
      </c>
      <c r="P63" s="27" t="s">
        <v>69</v>
      </c>
      <c r="Q63" s="27" t="s">
        <v>69</v>
      </c>
      <c r="R63" s="27" t="s">
        <v>69</v>
      </c>
      <c r="S63" s="27" t="s">
        <v>69</v>
      </c>
      <c r="T63" s="27" t="s">
        <v>69</v>
      </c>
      <c r="U63" s="27" t="s">
        <v>69</v>
      </c>
      <c r="V63" s="27" t="s">
        <v>69</v>
      </c>
      <c r="W63" s="27" t="s">
        <v>69</v>
      </c>
      <c r="X63" s="29" t="s">
        <v>69</v>
      </c>
      <c r="Y63" s="40" t="s">
        <v>245</v>
      </c>
    </row>
    <row r="64" spans="1:25" ht="42" x14ac:dyDescent="0.25">
      <c r="A64" s="18" t="s">
        <v>76</v>
      </c>
      <c r="B64" s="19" t="s">
        <v>120</v>
      </c>
      <c r="C64" s="18" t="s">
        <v>29</v>
      </c>
      <c r="D64" s="21" t="s">
        <v>69</v>
      </c>
      <c r="E64" s="21" t="s">
        <v>69</v>
      </c>
      <c r="F64" s="21">
        <f>AL64</f>
        <v>0</v>
      </c>
      <c r="G64" s="21" t="s">
        <v>69</v>
      </c>
      <c r="H64" s="21" t="s">
        <v>69</v>
      </c>
      <c r="I64" s="21" t="s">
        <v>69</v>
      </c>
      <c r="J64" s="21" t="s">
        <v>69</v>
      </c>
      <c r="K64" s="21" t="s">
        <v>69</v>
      </c>
      <c r="L64" s="21" t="s">
        <v>69</v>
      </c>
      <c r="M64" s="21" t="s">
        <v>69</v>
      </c>
      <c r="N64" s="21">
        <f t="shared" si="7"/>
        <v>0</v>
      </c>
      <c r="O64" s="21" t="s">
        <v>69</v>
      </c>
      <c r="P64" s="21" t="s">
        <v>69</v>
      </c>
      <c r="Q64" s="21" t="s">
        <v>69</v>
      </c>
      <c r="R64" s="21" t="s">
        <v>69</v>
      </c>
      <c r="S64" s="21" t="s">
        <v>69</v>
      </c>
      <c r="T64" s="21" t="s">
        <v>69</v>
      </c>
      <c r="U64" s="27" t="s">
        <v>69</v>
      </c>
      <c r="V64" s="27" t="s">
        <v>69</v>
      </c>
      <c r="W64" s="27" t="s">
        <v>69</v>
      </c>
      <c r="X64" s="29" t="s">
        <v>69</v>
      </c>
      <c r="Y64" s="40"/>
    </row>
    <row r="65" spans="1:25" ht="31.5" x14ac:dyDescent="0.25">
      <c r="A65" s="18" t="s">
        <v>77</v>
      </c>
      <c r="B65" s="19" t="s">
        <v>121</v>
      </c>
      <c r="C65" s="18" t="s">
        <v>29</v>
      </c>
      <c r="D65" s="21" t="s">
        <v>69</v>
      </c>
      <c r="E65" s="21" t="s">
        <v>69</v>
      </c>
      <c r="F65" s="21">
        <f t="shared" ref="F65:F83" si="9">AL65</f>
        <v>0</v>
      </c>
      <c r="G65" s="21" t="s">
        <v>69</v>
      </c>
      <c r="H65" s="21" t="s">
        <v>69</v>
      </c>
      <c r="I65" s="21" t="s">
        <v>69</v>
      </c>
      <c r="J65" s="21" t="s">
        <v>69</v>
      </c>
      <c r="K65" s="21" t="s">
        <v>69</v>
      </c>
      <c r="L65" s="21" t="s">
        <v>69</v>
      </c>
      <c r="M65" s="21" t="s">
        <v>69</v>
      </c>
      <c r="N65" s="21">
        <f t="shared" si="7"/>
        <v>0</v>
      </c>
      <c r="O65" s="21" t="s">
        <v>69</v>
      </c>
      <c r="P65" s="21" t="s">
        <v>69</v>
      </c>
      <c r="Q65" s="21" t="s">
        <v>69</v>
      </c>
      <c r="R65" s="21" t="s">
        <v>69</v>
      </c>
      <c r="S65" s="21" t="s">
        <v>69</v>
      </c>
      <c r="T65" s="21" t="s">
        <v>69</v>
      </c>
      <c r="U65" s="27" t="s">
        <v>69</v>
      </c>
      <c r="V65" s="27" t="s">
        <v>69</v>
      </c>
      <c r="W65" s="27" t="s">
        <v>69</v>
      </c>
      <c r="X65" s="29" t="s">
        <v>69</v>
      </c>
      <c r="Y65" s="40"/>
    </row>
    <row r="66" spans="1:25" ht="31.5" x14ac:dyDescent="0.25">
      <c r="A66" s="18" t="s">
        <v>78</v>
      </c>
      <c r="B66" s="19" t="s">
        <v>122</v>
      </c>
      <c r="C66" s="18" t="s">
        <v>29</v>
      </c>
      <c r="D66" s="21" t="s">
        <v>69</v>
      </c>
      <c r="E66" s="21" t="s">
        <v>69</v>
      </c>
      <c r="F66" s="21">
        <f t="shared" si="9"/>
        <v>0</v>
      </c>
      <c r="G66" s="21" t="s">
        <v>69</v>
      </c>
      <c r="H66" s="21" t="s">
        <v>69</v>
      </c>
      <c r="I66" s="21" t="s">
        <v>69</v>
      </c>
      <c r="J66" s="21" t="s">
        <v>69</v>
      </c>
      <c r="K66" s="21" t="s">
        <v>69</v>
      </c>
      <c r="L66" s="21" t="s">
        <v>69</v>
      </c>
      <c r="M66" s="21" t="s">
        <v>69</v>
      </c>
      <c r="N66" s="21">
        <f t="shared" si="7"/>
        <v>0</v>
      </c>
      <c r="O66" s="21" t="s">
        <v>69</v>
      </c>
      <c r="P66" s="21" t="s">
        <v>69</v>
      </c>
      <c r="Q66" s="21" t="s">
        <v>69</v>
      </c>
      <c r="R66" s="21" t="s">
        <v>69</v>
      </c>
      <c r="S66" s="21" t="s">
        <v>69</v>
      </c>
      <c r="T66" s="21" t="s">
        <v>69</v>
      </c>
      <c r="U66" s="27" t="s">
        <v>69</v>
      </c>
      <c r="V66" s="27" t="s">
        <v>69</v>
      </c>
      <c r="W66" s="27" t="s">
        <v>69</v>
      </c>
      <c r="X66" s="29" t="s">
        <v>69</v>
      </c>
      <c r="Y66" s="40"/>
    </row>
    <row r="67" spans="1:25" ht="31.5" x14ac:dyDescent="0.25">
      <c r="A67" s="18" t="s">
        <v>79</v>
      </c>
      <c r="B67" s="19" t="s">
        <v>123</v>
      </c>
      <c r="C67" s="18" t="s">
        <v>29</v>
      </c>
      <c r="D67" s="21" t="s">
        <v>69</v>
      </c>
      <c r="E67" s="21" t="s">
        <v>69</v>
      </c>
      <c r="F67" s="21">
        <f t="shared" si="9"/>
        <v>0</v>
      </c>
      <c r="G67" s="21" t="s">
        <v>69</v>
      </c>
      <c r="H67" s="21" t="s">
        <v>69</v>
      </c>
      <c r="I67" s="21" t="s">
        <v>69</v>
      </c>
      <c r="J67" s="21" t="s">
        <v>69</v>
      </c>
      <c r="K67" s="21" t="s">
        <v>69</v>
      </c>
      <c r="L67" s="21" t="s">
        <v>69</v>
      </c>
      <c r="M67" s="21" t="s">
        <v>69</v>
      </c>
      <c r="N67" s="21">
        <f t="shared" si="7"/>
        <v>0</v>
      </c>
      <c r="O67" s="21" t="s">
        <v>69</v>
      </c>
      <c r="P67" s="21" t="s">
        <v>69</v>
      </c>
      <c r="Q67" s="21" t="s">
        <v>69</v>
      </c>
      <c r="R67" s="21" t="s">
        <v>69</v>
      </c>
      <c r="S67" s="21" t="s">
        <v>69</v>
      </c>
      <c r="T67" s="21" t="s">
        <v>69</v>
      </c>
      <c r="U67" s="27" t="s">
        <v>69</v>
      </c>
      <c r="V67" s="27" t="s">
        <v>69</v>
      </c>
      <c r="W67" s="27" t="s">
        <v>69</v>
      </c>
      <c r="X67" s="29" t="s">
        <v>69</v>
      </c>
      <c r="Y67" s="40"/>
    </row>
    <row r="68" spans="1:25" ht="31.5" x14ac:dyDescent="0.25">
      <c r="A68" s="18" t="s">
        <v>80</v>
      </c>
      <c r="B68" s="19" t="s">
        <v>124</v>
      </c>
      <c r="C68" s="18" t="s">
        <v>29</v>
      </c>
      <c r="D68" s="21" t="s">
        <v>69</v>
      </c>
      <c r="E68" s="21" t="s">
        <v>69</v>
      </c>
      <c r="F68" s="21">
        <f t="shared" si="9"/>
        <v>0</v>
      </c>
      <c r="G68" s="21" t="s">
        <v>69</v>
      </c>
      <c r="H68" s="21" t="s">
        <v>69</v>
      </c>
      <c r="I68" s="21" t="s">
        <v>69</v>
      </c>
      <c r="J68" s="21" t="s">
        <v>69</v>
      </c>
      <c r="K68" s="21" t="s">
        <v>69</v>
      </c>
      <c r="L68" s="21" t="s">
        <v>69</v>
      </c>
      <c r="M68" s="21" t="s">
        <v>69</v>
      </c>
      <c r="N68" s="21">
        <f t="shared" si="7"/>
        <v>0</v>
      </c>
      <c r="O68" s="21" t="s">
        <v>69</v>
      </c>
      <c r="P68" s="21" t="s">
        <v>69</v>
      </c>
      <c r="Q68" s="21" t="s">
        <v>69</v>
      </c>
      <c r="R68" s="21" t="s">
        <v>69</v>
      </c>
      <c r="S68" s="21" t="s">
        <v>69</v>
      </c>
      <c r="T68" s="21" t="s">
        <v>69</v>
      </c>
      <c r="U68" s="27" t="s">
        <v>69</v>
      </c>
      <c r="V68" s="27" t="s">
        <v>69</v>
      </c>
      <c r="W68" s="27" t="s">
        <v>69</v>
      </c>
      <c r="X68" s="29" t="s">
        <v>69</v>
      </c>
      <c r="Y68" s="40"/>
    </row>
    <row r="69" spans="1:25" ht="31.5" x14ac:dyDescent="0.25">
      <c r="A69" s="18" t="s">
        <v>81</v>
      </c>
      <c r="B69" s="19" t="s">
        <v>125</v>
      </c>
      <c r="C69" s="18" t="s">
        <v>29</v>
      </c>
      <c r="D69" s="21" t="s">
        <v>69</v>
      </c>
      <c r="E69" s="21" t="s">
        <v>69</v>
      </c>
      <c r="F69" s="21">
        <f t="shared" si="9"/>
        <v>0</v>
      </c>
      <c r="G69" s="21" t="s">
        <v>69</v>
      </c>
      <c r="H69" s="21" t="s">
        <v>69</v>
      </c>
      <c r="I69" s="21" t="s">
        <v>69</v>
      </c>
      <c r="J69" s="21" t="s">
        <v>69</v>
      </c>
      <c r="K69" s="21" t="s">
        <v>69</v>
      </c>
      <c r="L69" s="21" t="s">
        <v>69</v>
      </c>
      <c r="M69" s="21" t="s">
        <v>69</v>
      </c>
      <c r="N69" s="21">
        <f t="shared" si="7"/>
        <v>0</v>
      </c>
      <c r="O69" s="21" t="s">
        <v>69</v>
      </c>
      <c r="P69" s="21" t="s">
        <v>69</v>
      </c>
      <c r="Q69" s="21" t="s">
        <v>69</v>
      </c>
      <c r="R69" s="21" t="s">
        <v>69</v>
      </c>
      <c r="S69" s="21" t="s">
        <v>69</v>
      </c>
      <c r="T69" s="21" t="s">
        <v>69</v>
      </c>
      <c r="U69" s="27" t="s">
        <v>69</v>
      </c>
      <c r="V69" s="27" t="s">
        <v>69</v>
      </c>
      <c r="W69" s="27" t="s">
        <v>69</v>
      </c>
      <c r="X69" s="29" t="s">
        <v>69</v>
      </c>
      <c r="Y69" s="40"/>
    </row>
    <row r="70" spans="1:25" ht="42" x14ac:dyDescent="0.25">
      <c r="A70" s="18" t="s">
        <v>126</v>
      </c>
      <c r="B70" s="19" t="s">
        <v>127</v>
      </c>
      <c r="C70" s="18" t="s">
        <v>29</v>
      </c>
      <c r="D70" s="21" t="s">
        <v>69</v>
      </c>
      <c r="E70" s="21" t="s">
        <v>69</v>
      </c>
      <c r="F70" s="21">
        <f t="shared" si="9"/>
        <v>0</v>
      </c>
      <c r="G70" s="21" t="s">
        <v>69</v>
      </c>
      <c r="H70" s="21" t="s">
        <v>69</v>
      </c>
      <c r="I70" s="21" t="s">
        <v>69</v>
      </c>
      <c r="J70" s="21" t="s">
        <v>69</v>
      </c>
      <c r="K70" s="21" t="s">
        <v>69</v>
      </c>
      <c r="L70" s="21" t="s">
        <v>69</v>
      </c>
      <c r="M70" s="21" t="s">
        <v>69</v>
      </c>
      <c r="N70" s="21">
        <f t="shared" si="7"/>
        <v>0</v>
      </c>
      <c r="O70" s="21" t="s">
        <v>69</v>
      </c>
      <c r="P70" s="21" t="s">
        <v>69</v>
      </c>
      <c r="Q70" s="21" t="s">
        <v>69</v>
      </c>
      <c r="R70" s="21" t="s">
        <v>69</v>
      </c>
      <c r="S70" s="21" t="s">
        <v>69</v>
      </c>
      <c r="T70" s="21" t="s">
        <v>69</v>
      </c>
      <c r="U70" s="27" t="s">
        <v>69</v>
      </c>
      <c r="V70" s="27" t="s">
        <v>69</v>
      </c>
      <c r="W70" s="27" t="s">
        <v>69</v>
      </c>
      <c r="X70" s="29" t="s">
        <v>69</v>
      </c>
      <c r="Y70" s="40"/>
    </row>
    <row r="71" spans="1:25" ht="42" x14ac:dyDescent="0.25">
      <c r="A71" s="18" t="s">
        <v>128</v>
      </c>
      <c r="B71" s="19" t="s">
        <v>129</v>
      </c>
      <c r="C71" s="18" t="s">
        <v>29</v>
      </c>
      <c r="D71" s="21" t="s">
        <v>69</v>
      </c>
      <c r="E71" s="21" t="s">
        <v>69</v>
      </c>
      <c r="F71" s="21">
        <f t="shared" si="9"/>
        <v>0</v>
      </c>
      <c r="G71" s="21" t="s">
        <v>69</v>
      </c>
      <c r="H71" s="21" t="s">
        <v>69</v>
      </c>
      <c r="I71" s="21" t="s">
        <v>69</v>
      </c>
      <c r="J71" s="21" t="s">
        <v>69</v>
      </c>
      <c r="K71" s="21" t="s">
        <v>69</v>
      </c>
      <c r="L71" s="21" t="s">
        <v>69</v>
      </c>
      <c r="M71" s="21" t="s">
        <v>69</v>
      </c>
      <c r="N71" s="21">
        <f t="shared" si="7"/>
        <v>0</v>
      </c>
      <c r="O71" s="21" t="s">
        <v>69</v>
      </c>
      <c r="P71" s="21" t="s">
        <v>69</v>
      </c>
      <c r="Q71" s="21" t="s">
        <v>69</v>
      </c>
      <c r="R71" s="21" t="s">
        <v>69</v>
      </c>
      <c r="S71" s="21" t="s">
        <v>69</v>
      </c>
      <c r="T71" s="21" t="s">
        <v>69</v>
      </c>
      <c r="U71" s="27" t="s">
        <v>69</v>
      </c>
      <c r="V71" s="27" t="s">
        <v>69</v>
      </c>
      <c r="W71" s="27" t="s">
        <v>69</v>
      </c>
      <c r="X71" s="29" t="s">
        <v>69</v>
      </c>
      <c r="Y71" s="40"/>
    </row>
    <row r="72" spans="1:25" ht="42" x14ac:dyDescent="0.25">
      <c r="A72" s="18" t="s">
        <v>130</v>
      </c>
      <c r="B72" s="19" t="s">
        <v>131</v>
      </c>
      <c r="C72" s="18" t="s">
        <v>29</v>
      </c>
      <c r="D72" s="21" t="s">
        <v>69</v>
      </c>
      <c r="E72" s="21" t="s">
        <v>69</v>
      </c>
      <c r="F72" s="21">
        <f t="shared" si="9"/>
        <v>0</v>
      </c>
      <c r="G72" s="21" t="s">
        <v>69</v>
      </c>
      <c r="H72" s="21" t="s">
        <v>69</v>
      </c>
      <c r="I72" s="21" t="s">
        <v>69</v>
      </c>
      <c r="J72" s="21" t="s">
        <v>69</v>
      </c>
      <c r="K72" s="21" t="s">
        <v>69</v>
      </c>
      <c r="L72" s="21" t="s">
        <v>69</v>
      </c>
      <c r="M72" s="21" t="s">
        <v>69</v>
      </c>
      <c r="N72" s="21">
        <f t="shared" si="7"/>
        <v>0</v>
      </c>
      <c r="O72" s="21" t="s">
        <v>69</v>
      </c>
      <c r="P72" s="21" t="s">
        <v>69</v>
      </c>
      <c r="Q72" s="21" t="s">
        <v>69</v>
      </c>
      <c r="R72" s="21" t="s">
        <v>69</v>
      </c>
      <c r="S72" s="21" t="s">
        <v>69</v>
      </c>
      <c r="T72" s="21" t="s">
        <v>69</v>
      </c>
      <c r="U72" s="27" t="s">
        <v>69</v>
      </c>
      <c r="V72" s="27" t="s">
        <v>69</v>
      </c>
      <c r="W72" s="27" t="s">
        <v>69</v>
      </c>
      <c r="X72" s="29" t="s">
        <v>69</v>
      </c>
      <c r="Y72" s="40"/>
    </row>
    <row r="73" spans="1:25" ht="52.5" x14ac:dyDescent="0.25">
      <c r="A73" s="18" t="s">
        <v>132</v>
      </c>
      <c r="B73" s="19" t="s">
        <v>133</v>
      </c>
      <c r="C73" s="18" t="s">
        <v>29</v>
      </c>
      <c r="D73" s="21" t="s">
        <v>69</v>
      </c>
      <c r="E73" s="21" t="s">
        <v>69</v>
      </c>
      <c r="F73" s="21">
        <f t="shared" si="9"/>
        <v>0</v>
      </c>
      <c r="G73" s="21" t="s">
        <v>69</v>
      </c>
      <c r="H73" s="21" t="s">
        <v>69</v>
      </c>
      <c r="I73" s="21" t="s">
        <v>69</v>
      </c>
      <c r="J73" s="21" t="s">
        <v>69</v>
      </c>
      <c r="K73" s="21" t="s">
        <v>69</v>
      </c>
      <c r="L73" s="21" t="s">
        <v>69</v>
      </c>
      <c r="M73" s="21" t="s">
        <v>69</v>
      </c>
      <c r="N73" s="21">
        <f t="shared" si="7"/>
        <v>0</v>
      </c>
      <c r="O73" s="21" t="s">
        <v>69</v>
      </c>
      <c r="P73" s="21" t="s">
        <v>69</v>
      </c>
      <c r="Q73" s="21" t="s">
        <v>69</v>
      </c>
      <c r="R73" s="21" t="s">
        <v>69</v>
      </c>
      <c r="S73" s="21" t="s">
        <v>69</v>
      </c>
      <c r="T73" s="21" t="s">
        <v>69</v>
      </c>
      <c r="U73" s="27" t="s">
        <v>69</v>
      </c>
      <c r="V73" s="27" t="s">
        <v>69</v>
      </c>
      <c r="W73" s="27" t="s">
        <v>69</v>
      </c>
      <c r="X73" s="29" t="s">
        <v>69</v>
      </c>
      <c r="Y73" s="40"/>
    </row>
    <row r="74" spans="1:25" ht="42" x14ac:dyDescent="0.25">
      <c r="A74" s="18" t="s">
        <v>82</v>
      </c>
      <c r="B74" s="19" t="s">
        <v>134</v>
      </c>
      <c r="C74" s="18" t="s">
        <v>29</v>
      </c>
      <c r="D74" s="21" t="s">
        <v>69</v>
      </c>
      <c r="E74" s="21" t="s">
        <v>69</v>
      </c>
      <c r="F74" s="21">
        <f t="shared" si="9"/>
        <v>0</v>
      </c>
      <c r="G74" s="21" t="s">
        <v>69</v>
      </c>
      <c r="H74" s="21" t="s">
        <v>69</v>
      </c>
      <c r="I74" s="21" t="s">
        <v>69</v>
      </c>
      <c r="J74" s="21" t="s">
        <v>69</v>
      </c>
      <c r="K74" s="21" t="s">
        <v>69</v>
      </c>
      <c r="L74" s="21" t="s">
        <v>69</v>
      </c>
      <c r="M74" s="21" t="s">
        <v>69</v>
      </c>
      <c r="N74" s="21">
        <f t="shared" si="7"/>
        <v>0</v>
      </c>
      <c r="O74" s="21" t="s">
        <v>69</v>
      </c>
      <c r="P74" s="21" t="s">
        <v>69</v>
      </c>
      <c r="Q74" s="21" t="s">
        <v>69</v>
      </c>
      <c r="R74" s="21" t="s">
        <v>69</v>
      </c>
      <c r="S74" s="21" t="s">
        <v>69</v>
      </c>
      <c r="T74" s="21" t="s">
        <v>69</v>
      </c>
      <c r="U74" s="27" t="s">
        <v>69</v>
      </c>
      <c r="V74" s="27" t="s">
        <v>69</v>
      </c>
      <c r="W74" s="27" t="s">
        <v>69</v>
      </c>
      <c r="X74" s="29" t="s">
        <v>69</v>
      </c>
      <c r="Y74" s="40"/>
    </row>
    <row r="75" spans="1:25" ht="31.5" x14ac:dyDescent="0.25">
      <c r="A75" s="18" t="s">
        <v>83</v>
      </c>
      <c r="B75" s="19" t="s">
        <v>135</v>
      </c>
      <c r="C75" s="18" t="s">
        <v>29</v>
      </c>
      <c r="D75" s="21" t="s">
        <v>69</v>
      </c>
      <c r="E75" s="21" t="s">
        <v>69</v>
      </c>
      <c r="F75" s="21">
        <f t="shared" si="9"/>
        <v>0</v>
      </c>
      <c r="G75" s="21" t="s">
        <v>69</v>
      </c>
      <c r="H75" s="21" t="s">
        <v>69</v>
      </c>
      <c r="I75" s="21" t="s">
        <v>69</v>
      </c>
      <c r="J75" s="21" t="s">
        <v>69</v>
      </c>
      <c r="K75" s="21" t="s">
        <v>69</v>
      </c>
      <c r="L75" s="21" t="s">
        <v>69</v>
      </c>
      <c r="M75" s="21" t="s">
        <v>69</v>
      </c>
      <c r="N75" s="21">
        <f t="shared" si="7"/>
        <v>0</v>
      </c>
      <c r="O75" s="21" t="s">
        <v>69</v>
      </c>
      <c r="P75" s="21" t="s">
        <v>69</v>
      </c>
      <c r="Q75" s="21" t="s">
        <v>69</v>
      </c>
      <c r="R75" s="21" t="s">
        <v>69</v>
      </c>
      <c r="S75" s="21" t="s">
        <v>69</v>
      </c>
      <c r="T75" s="21" t="s">
        <v>69</v>
      </c>
      <c r="U75" s="27" t="s">
        <v>69</v>
      </c>
      <c r="V75" s="27" t="s">
        <v>69</v>
      </c>
      <c r="W75" s="27" t="s">
        <v>69</v>
      </c>
      <c r="X75" s="29" t="s">
        <v>69</v>
      </c>
      <c r="Y75" s="40"/>
    </row>
    <row r="76" spans="1:25" ht="42" x14ac:dyDescent="0.25">
      <c r="A76" s="18" t="s">
        <v>136</v>
      </c>
      <c r="B76" s="19" t="s">
        <v>137</v>
      </c>
      <c r="C76" s="18" t="s">
        <v>29</v>
      </c>
      <c r="D76" s="21" t="s">
        <v>69</v>
      </c>
      <c r="E76" s="21" t="s">
        <v>69</v>
      </c>
      <c r="F76" s="21">
        <f t="shared" si="9"/>
        <v>0</v>
      </c>
      <c r="G76" s="21" t="s">
        <v>69</v>
      </c>
      <c r="H76" s="21" t="s">
        <v>69</v>
      </c>
      <c r="I76" s="21" t="s">
        <v>69</v>
      </c>
      <c r="J76" s="21" t="s">
        <v>69</v>
      </c>
      <c r="K76" s="21" t="s">
        <v>69</v>
      </c>
      <c r="L76" s="21" t="s">
        <v>69</v>
      </c>
      <c r="M76" s="21" t="s">
        <v>69</v>
      </c>
      <c r="N76" s="21">
        <f t="shared" si="7"/>
        <v>0</v>
      </c>
      <c r="O76" s="21" t="s">
        <v>69</v>
      </c>
      <c r="P76" s="21" t="s">
        <v>69</v>
      </c>
      <c r="Q76" s="21" t="s">
        <v>69</v>
      </c>
      <c r="R76" s="21" t="s">
        <v>69</v>
      </c>
      <c r="S76" s="21" t="s">
        <v>69</v>
      </c>
      <c r="T76" s="21" t="s">
        <v>69</v>
      </c>
      <c r="U76" s="27" t="s">
        <v>69</v>
      </c>
      <c r="V76" s="27" t="s">
        <v>69</v>
      </c>
      <c r="W76" s="27" t="s">
        <v>69</v>
      </c>
      <c r="X76" s="29" t="s">
        <v>69</v>
      </c>
      <c r="Y76" s="40"/>
    </row>
    <row r="77" spans="1:25" ht="63" x14ac:dyDescent="0.25">
      <c r="A77" s="18" t="s">
        <v>84</v>
      </c>
      <c r="B77" s="19" t="s">
        <v>138</v>
      </c>
      <c r="C77" s="18" t="s">
        <v>29</v>
      </c>
      <c r="D77" s="21" t="s">
        <v>69</v>
      </c>
      <c r="E77" s="21" t="s">
        <v>69</v>
      </c>
      <c r="F77" s="21">
        <f t="shared" si="9"/>
        <v>0</v>
      </c>
      <c r="G77" s="21" t="s">
        <v>69</v>
      </c>
      <c r="H77" s="21" t="s">
        <v>69</v>
      </c>
      <c r="I77" s="21" t="s">
        <v>69</v>
      </c>
      <c r="J77" s="21" t="s">
        <v>69</v>
      </c>
      <c r="K77" s="21" t="s">
        <v>69</v>
      </c>
      <c r="L77" s="21" t="s">
        <v>69</v>
      </c>
      <c r="M77" s="21" t="s">
        <v>69</v>
      </c>
      <c r="N77" s="21">
        <f t="shared" si="7"/>
        <v>0</v>
      </c>
      <c r="O77" s="21" t="s">
        <v>69</v>
      </c>
      <c r="P77" s="21" t="s">
        <v>69</v>
      </c>
      <c r="Q77" s="21" t="s">
        <v>69</v>
      </c>
      <c r="R77" s="21" t="s">
        <v>69</v>
      </c>
      <c r="S77" s="21" t="s">
        <v>69</v>
      </c>
      <c r="T77" s="21" t="s">
        <v>69</v>
      </c>
      <c r="U77" s="27" t="s">
        <v>69</v>
      </c>
      <c r="V77" s="27" t="s">
        <v>69</v>
      </c>
      <c r="W77" s="27" t="s">
        <v>69</v>
      </c>
      <c r="X77" s="29" t="s">
        <v>69</v>
      </c>
      <c r="Y77" s="40"/>
    </row>
    <row r="78" spans="1:25" ht="52.5" x14ac:dyDescent="0.25">
      <c r="A78" s="18" t="s">
        <v>85</v>
      </c>
      <c r="B78" s="19" t="s">
        <v>139</v>
      </c>
      <c r="C78" s="18" t="s">
        <v>29</v>
      </c>
      <c r="D78" s="21" t="s">
        <v>69</v>
      </c>
      <c r="E78" s="21" t="s">
        <v>69</v>
      </c>
      <c r="F78" s="21">
        <f t="shared" si="9"/>
        <v>0</v>
      </c>
      <c r="G78" s="21" t="s">
        <v>69</v>
      </c>
      <c r="H78" s="21" t="s">
        <v>69</v>
      </c>
      <c r="I78" s="21" t="s">
        <v>69</v>
      </c>
      <c r="J78" s="21" t="s">
        <v>69</v>
      </c>
      <c r="K78" s="21" t="s">
        <v>69</v>
      </c>
      <c r="L78" s="21" t="s">
        <v>69</v>
      </c>
      <c r="M78" s="21" t="s">
        <v>69</v>
      </c>
      <c r="N78" s="21">
        <f t="shared" si="7"/>
        <v>0</v>
      </c>
      <c r="O78" s="21" t="s">
        <v>69</v>
      </c>
      <c r="P78" s="21" t="s">
        <v>69</v>
      </c>
      <c r="Q78" s="21" t="s">
        <v>69</v>
      </c>
      <c r="R78" s="21" t="s">
        <v>69</v>
      </c>
      <c r="S78" s="21" t="s">
        <v>69</v>
      </c>
      <c r="T78" s="21" t="s">
        <v>69</v>
      </c>
      <c r="U78" s="27" t="s">
        <v>69</v>
      </c>
      <c r="V78" s="27" t="s">
        <v>69</v>
      </c>
      <c r="W78" s="27" t="s">
        <v>69</v>
      </c>
      <c r="X78" s="29" t="s">
        <v>69</v>
      </c>
      <c r="Y78" s="40"/>
    </row>
    <row r="79" spans="1:25" ht="52.5" x14ac:dyDescent="0.25">
      <c r="A79" s="18" t="s">
        <v>86</v>
      </c>
      <c r="B79" s="19" t="s">
        <v>140</v>
      </c>
      <c r="C79" s="18" t="s">
        <v>29</v>
      </c>
      <c r="D79" s="21" t="s">
        <v>69</v>
      </c>
      <c r="E79" s="21" t="s">
        <v>69</v>
      </c>
      <c r="F79" s="21">
        <f t="shared" si="9"/>
        <v>0</v>
      </c>
      <c r="G79" s="21" t="s">
        <v>69</v>
      </c>
      <c r="H79" s="21" t="s">
        <v>69</v>
      </c>
      <c r="I79" s="21" t="s">
        <v>69</v>
      </c>
      <c r="J79" s="21" t="s">
        <v>69</v>
      </c>
      <c r="K79" s="21" t="s">
        <v>69</v>
      </c>
      <c r="L79" s="21" t="s">
        <v>69</v>
      </c>
      <c r="M79" s="21" t="s">
        <v>69</v>
      </c>
      <c r="N79" s="21">
        <f t="shared" si="7"/>
        <v>0</v>
      </c>
      <c r="O79" s="21" t="s">
        <v>69</v>
      </c>
      <c r="P79" s="21" t="s">
        <v>69</v>
      </c>
      <c r="Q79" s="21" t="s">
        <v>69</v>
      </c>
      <c r="R79" s="21" t="s">
        <v>69</v>
      </c>
      <c r="S79" s="21" t="s">
        <v>69</v>
      </c>
      <c r="T79" s="21" t="s">
        <v>69</v>
      </c>
      <c r="U79" s="27" t="s">
        <v>69</v>
      </c>
      <c r="V79" s="27" t="s">
        <v>69</v>
      </c>
      <c r="W79" s="27" t="s">
        <v>69</v>
      </c>
      <c r="X79" s="29" t="s">
        <v>69</v>
      </c>
      <c r="Y79" s="40"/>
    </row>
    <row r="80" spans="1:25" ht="31.5" x14ac:dyDescent="0.25">
      <c r="A80" s="18" t="s">
        <v>87</v>
      </c>
      <c r="B80" s="19" t="s">
        <v>61</v>
      </c>
      <c r="C80" s="18" t="s">
        <v>29</v>
      </c>
      <c r="D80" s="21" t="s">
        <v>69</v>
      </c>
      <c r="E80" s="21" t="s">
        <v>69</v>
      </c>
      <c r="F80" s="21">
        <f t="shared" si="9"/>
        <v>0</v>
      </c>
      <c r="G80" s="21" t="s">
        <v>69</v>
      </c>
      <c r="H80" s="21" t="s">
        <v>69</v>
      </c>
      <c r="I80" s="21" t="s">
        <v>69</v>
      </c>
      <c r="J80" s="21" t="s">
        <v>69</v>
      </c>
      <c r="K80" s="21" t="s">
        <v>69</v>
      </c>
      <c r="L80" s="21" t="s">
        <v>69</v>
      </c>
      <c r="M80" s="21" t="s">
        <v>69</v>
      </c>
      <c r="N80" s="21">
        <f t="shared" si="7"/>
        <v>0</v>
      </c>
      <c r="O80" s="21" t="s">
        <v>69</v>
      </c>
      <c r="P80" s="21" t="s">
        <v>69</v>
      </c>
      <c r="Q80" s="21" t="s">
        <v>69</v>
      </c>
      <c r="R80" s="21" t="s">
        <v>69</v>
      </c>
      <c r="S80" s="21" t="s">
        <v>69</v>
      </c>
      <c r="T80" s="21" t="s">
        <v>69</v>
      </c>
      <c r="U80" s="27" t="s">
        <v>69</v>
      </c>
      <c r="V80" s="27" t="s">
        <v>69</v>
      </c>
      <c r="W80" s="27" t="s">
        <v>69</v>
      </c>
      <c r="X80" s="29" t="s">
        <v>69</v>
      </c>
      <c r="Y80" s="40"/>
    </row>
    <row r="81" spans="1:25" ht="42" x14ac:dyDescent="0.25">
      <c r="A81" s="32" t="s">
        <v>141</v>
      </c>
      <c r="B81" s="19" t="s">
        <v>38</v>
      </c>
      <c r="C81" s="18" t="s">
        <v>29</v>
      </c>
      <c r="D81" s="21" t="s">
        <v>69</v>
      </c>
      <c r="E81" s="21" t="s">
        <v>69</v>
      </c>
      <c r="F81" s="21">
        <f t="shared" si="9"/>
        <v>0</v>
      </c>
      <c r="G81" s="21" t="s">
        <v>69</v>
      </c>
      <c r="H81" s="21" t="s">
        <v>69</v>
      </c>
      <c r="I81" s="21" t="s">
        <v>69</v>
      </c>
      <c r="J81" s="21" t="s">
        <v>69</v>
      </c>
      <c r="K81" s="21" t="s">
        <v>69</v>
      </c>
      <c r="L81" s="21" t="s">
        <v>69</v>
      </c>
      <c r="M81" s="21" t="s">
        <v>69</v>
      </c>
      <c r="N81" s="21">
        <f t="shared" si="7"/>
        <v>0</v>
      </c>
      <c r="O81" s="21" t="s">
        <v>69</v>
      </c>
      <c r="P81" s="21" t="s">
        <v>69</v>
      </c>
      <c r="Q81" s="21" t="s">
        <v>69</v>
      </c>
      <c r="R81" s="21" t="s">
        <v>69</v>
      </c>
      <c r="S81" s="21" t="s">
        <v>69</v>
      </c>
      <c r="T81" s="21" t="s">
        <v>69</v>
      </c>
      <c r="U81" s="27" t="s">
        <v>69</v>
      </c>
      <c r="V81" s="27" t="s">
        <v>69</v>
      </c>
      <c r="W81" s="27" t="s">
        <v>69</v>
      </c>
      <c r="X81" s="29" t="s">
        <v>69</v>
      </c>
      <c r="Y81" s="40"/>
    </row>
    <row r="82" spans="1:25" ht="21" x14ac:dyDescent="0.25">
      <c r="A82" s="18" t="s">
        <v>142</v>
      </c>
      <c r="B82" s="19" t="s">
        <v>62</v>
      </c>
      <c r="C82" s="18" t="s">
        <v>29</v>
      </c>
      <c r="D82" s="21">
        <f>D83+D88+D91+D98+D102</f>
        <v>382.0907214538521</v>
      </c>
      <c r="E82" s="21">
        <f>E88+E91</f>
        <v>0</v>
      </c>
      <c r="F82" s="21">
        <f t="shared" si="9"/>
        <v>0</v>
      </c>
      <c r="G82" s="21">
        <f t="shared" ref="G82:V82" si="10">G88+G91</f>
        <v>0</v>
      </c>
      <c r="H82" s="21">
        <f t="shared" si="10"/>
        <v>0</v>
      </c>
      <c r="I82" s="21">
        <f t="shared" si="10"/>
        <v>0</v>
      </c>
      <c r="J82" s="21">
        <f t="shared" si="10"/>
        <v>0</v>
      </c>
      <c r="K82" s="21">
        <f t="shared" si="10"/>
        <v>4</v>
      </c>
      <c r="L82" s="21">
        <f t="shared" si="10"/>
        <v>0</v>
      </c>
      <c r="M82" s="21">
        <f t="shared" si="10"/>
        <v>0</v>
      </c>
      <c r="N82" s="21">
        <f t="shared" si="7"/>
        <v>0</v>
      </c>
      <c r="O82" s="21">
        <f t="shared" si="10"/>
        <v>0</v>
      </c>
      <c r="P82" s="21">
        <f t="shared" si="10"/>
        <v>0</v>
      </c>
      <c r="Q82" s="21">
        <f t="shared" si="10"/>
        <v>0</v>
      </c>
      <c r="R82" s="21">
        <f t="shared" si="10"/>
        <v>0</v>
      </c>
      <c r="S82" s="21">
        <f>S97</f>
        <v>4</v>
      </c>
      <c r="T82" s="21">
        <f t="shared" si="10"/>
        <v>0</v>
      </c>
      <c r="U82" s="27">
        <f t="shared" si="10"/>
        <v>0</v>
      </c>
      <c r="V82" s="27">
        <f t="shared" si="10"/>
        <v>0</v>
      </c>
      <c r="W82" s="27" t="s">
        <v>69</v>
      </c>
      <c r="X82" s="29" t="s">
        <v>69</v>
      </c>
      <c r="Y82" s="40"/>
    </row>
    <row r="83" spans="1:25" ht="21" x14ac:dyDescent="0.25">
      <c r="A83" s="18" t="s">
        <v>143</v>
      </c>
      <c r="B83" s="19" t="s">
        <v>63</v>
      </c>
      <c r="C83" s="18" t="s">
        <v>29</v>
      </c>
      <c r="D83" s="21">
        <f>D84+D85+D86+D87</f>
        <v>22.811254452222272</v>
      </c>
      <c r="E83" s="21" t="s">
        <v>69</v>
      </c>
      <c r="F83" s="21">
        <f t="shared" si="9"/>
        <v>0</v>
      </c>
      <c r="G83" s="21" t="s">
        <v>69</v>
      </c>
      <c r="H83" s="21" t="s">
        <v>69</v>
      </c>
      <c r="I83" s="21" t="s">
        <v>69</v>
      </c>
      <c r="J83" s="21" t="s">
        <v>69</v>
      </c>
      <c r="K83" s="21" t="s">
        <v>69</v>
      </c>
      <c r="L83" s="21" t="s">
        <v>69</v>
      </c>
      <c r="M83" s="21" t="s">
        <v>69</v>
      </c>
      <c r="N83" s="21">
        <f t="shared" si="7"/>
        <v>0</v>
      </c>
      <c r="O83" s="21" t="s">
        <v>69</v>
      </c>
      <c r="P83" s="21" t="s">
        <v>69</v>
      </c>
      <c r="Q83" s="21" t="s">
        <v>69</v>
      </c>
      <c r="R83" s="21" t="s">
        <v>69</v>
      </c>
      <c r="S83" s="21" t="s">
        <v>69</v>
      </c>
      <c r="T83" s="21" t="s">
        <v>69</v>
      </c>
      <c r="U83" s="27" t="s">
        <v>69</v>
      </c>
      <c r="V83" s="27" t="s">
        <v>69</v>
      </c>
      <c r="W83" s="27" t="s">
        <v>69</v>
      </c>
      <c r="X83" s="29" t="s">
        <v>69</v>
      </c>
      <c r="Y83" s="40"/>
    </row>
    <row r="84" spans="1:25" ht="33.75" x14ac:dyDescent="0.25">
      <c r="A84" s="30" t="s">
        <v>144</v>
      </c>
      <c r="B84" s="31" t="s">
        <v>146</v>
      </c>
      <c r="C84" s="30" t="s">
        <v>147</v>
      </c>
      <c r="D84" s="27">
        <v>1.1084766699999999</v>
      </c>
      <c r="E84" s="27" t="s">
        <v>69</v>
      </c>
      <c r="F84" s="27" t="s">
        <v>69</v>
      </c>
      <c r="G84" s="27" t="s">
        <v>69</v>
      </c>
      <c r="H84" s="27" t="s">
        <v>69</v>
      </c>
      <c r="I84" s="27" t="s">
        <v>69</v>
      </c>
      <c r="J84" s="27" t="s">
        <v>69</v>
      </c>
      <c r="K84" s="27" t="s">
        <v>69</v>
      </c>
      <c r="L84" s="27" t="s">
        <v>69</v>
      </c>
      <c r="M84" s="27" t="s">
        <v>69</v>
      </c>
      <c r="N84" s="27" t="str">
        <f t="shared" si="7"/>
        <v>нд</v>
      </c>
      <c r="O84" s="27" t="s">
        <v>69</v>
      </c>
      <c r="P84" s="27" t="s">
        <v>69</v>
      </c>
      <c r="Q84" s="27" t="s">
        <v>69</v>
      </c>
      <c r="R84" s="27" t="s">
        <v>69</v>
      </c>
      <c r="S84" s="27" t="s">
        <v>69</v>
      </c>
      <c r="T84" s="27" t="s">
        <v>69</v>
      </c>
      <c r="U84" s="27" t="s">
        <v>69</v>
      </c>
      <c r="V84" s="27" t="s">
        <v>69</v>
      </c>
      <c r="W84" s="27" t="s">
        <v>69</v>
      </c>
      <c r="X84" s="29" t="s">
        <v>69</v>
      </c>
      <c r="Y84" s="40"/>
    </row>
    <row r="85" spans="1:25" ht="33.75" x14ac:dyDescent="0.25">
      <c r="A85" s="30" t="s">
        <v>145</v>
      </c>
      <c r="B85" s="31" t="s">
        <v>187</v>
      </c>
      <c r="C85" s="30" t="s">
        <v>188</v>
      </c>
      <c r="D85" s="27">
        <v>3.7916666666666701</v>
      </c>
      <c r="E85" s="27">
        <v>0</v>
      </c>
      <c r="F85" s="27">
        <v>3.7916666666666701</v>
      </c>
      <c r="G85" s="27">
        <v>0</v>
      </c>
      <c r="H85" s="27">
        <v>0</v>
      </c>
      <c r="I85" s="27">
        <v>0</v>
      </c>
      <c r="J85" s="27">
        <v>0</v>
      </c>
      <c r="K85" s="27">
        <v>1</v>
      </c>
      <c r="L85" s="27">
        <v>0</v>
      </c>
      <c r="M85" s="27" t="s">
        <v>69</v>
      </c>
      <c r="N85" s="27">
        <v>3.90952667</v>
      </c>
      <c r="O85" s="27" t="s">
        <v>69</v>
      </c>
      <c r="P85" s="27" t="s">
        <v>69</v>
      </c>
      <c r="Q85" s="27" t="s">
        <v>69</v>
      </c>
      <c r="R85" s="27" t="s">
        <v>69</v>
      </c>
      <c r="S85" s="27">
        <v>1</v>
      </c>
      <c r="T85" s="27" t="s">
        <v>69</v>
      </c>
      <c r="U85" s="27" t="s">
        <v>69</v>
      </c>
      <c r="V85" s="27" t="s">
        <v>69</v>
      </c>
      <c r="W85" s="27" t="s">
        <v>69</v>
      </c>
      <c r="X85" s="29" t="s">
        <v>69</v>
      </c>
      <c r="Y85" s="40"/>
    </row>
    <row r="86" spans="1:25" ht="45" x14ac:dyDescent="0.25">
      <c r="A86" s="30" t="s">
        <v>224</v>
      </c>
      <c r="B86" s="31" t="s">
        <v>225</v>
      </c>
      <c r="C86" s="30" t="s">
        <v>226</v>
      </c>
      <c r="D86" s="27">
        <v>12.8555555555556</v>
      </c>
      <c r="E86" s="27">
        <v>0</v>
      </c>
      <c r="F86" s="27">
        <v>12.75</v>
      </c>
      <c r="G86" s="27">
        <v>0</v>
      </c>
      <c r="H86" s="27">
        <v>0</v>
      </c>
      <c r="I86" s="27">
        <v>0</v>
      </c>
      <c r="J86" s="27">
        <v>0</v>
      </c>
      <c r="K86" s="27">
        <v>1</v>
      </c>
      <c r="L86" s="27">
        <v>0</v>
      </c>
      <c r="M86" s="27" t="s">
        <v>69</v>
      </c>
      <c r="N86" s="27">
        <v>13.157500000000001</v>
      </c>
      <c r="O86" s="27" t="s">
        <v>69</v>
      </c>
      <c r="P86" s="27" t="s">
        <v>69</v>
      </c>
      <c r="Q86" s="27" t="s">
        <v>69</v>
      </c>
      <c r="R86" s="27" t="s">
        <v>69</v>
      </c>
      <c r="S86" s="27">
        <v>1</v>
      </c>
      <c r="T86" s="27" t="s">
        <v>69</v>
      </c>
      <c r="U86" s="27" t="s">
        <v>69</v>
      </c>
      <c r="V86" s="27" t="s">
        <v>69</v>
      </c>
      <c r="W86" s="27" t="s">
        <v>69</v>
      </c>
      <c r="X86" s="29" t="s">
        <v>69</v>
      </c>
      <c r="Y86" s="40"/>
    </row>
    <row r="87" spans="1:25" ht="56.25" x14ac:dyDescent="0.25">
      <c r="A87" s="30" t="s">
        <v>227</v>
      </c>
      <c r="B87" s="31" t="s">
        <v>228</v>
      </c>
      <c r="C87" s="30" t="s">
        <v>229</v>
      </c>
      <c r="D87" s="27">
        <v>5.0555555600000002</v>
      </c>
      <c r="E87" s="27">
        <v>0</v>
      </c>
      <c r="F87" s="27">
        <v>5.0555555600000002</v>
      </c>
      <c r="G87" s="27">
        <v>0</v>
      </c>
      <c r="H87" s="27">
        <v>0</v>
      </c>
      <c r="I87" s="27">
        <v>0</v>
      </c>
      <c r="J87" s="27">
        <v>0</v>
      </c>
      <c r="K87" s="27">
        <v>1</v>
      </c>
      <c r="L87" s="27">
        <v>0</v>
      </c>
      <c r="M87" s="27" t="s">
        <v>69</v>
      </c>
      <c r="N87" s="27" t="s">
        <v>69</v>
      </c>
      <c r="O87" s="27" t="s">
        <v>69</v>
      </c>
      <c r="P87" s="27" t="s">
        <v>69</v>
      </c>
      <c r="Q87" s="27" t="s">
        <v>69</v>
      </c>
      <c r="R87" s="27" t="s">
        <v>69</v>
      </c>
      <c r="S87" s="27" t="s">
        <v>69</v>
      </c>
      <c r="T87" s="27" t="s">
        <v>69</v>
      </c>
      <c r="U87" s="27" t="s">
        <v>69</v>
      </c>
      <c r="V87" s="27" t="s">
        <v>69</v>
      </c>
      <c r="W87" s="27" t="s">
        <v>69</v>
      </c>
      <c r="X87" s="29" t="s">
        <v>69</v>
      </c>
      <c r="Y87" s="40" t="s">
        <v>244</v>
      </c>
    </row>
    <row r="88" spans="1:25" ht="21" x14ac:dyDescent="0.25">
      <c r="A88" s="18" t="s">
        <v>148</v>
      </c>
      <c r="B88" s="19" t="s">
        <v>64</v>
      </c>
      <c r="C88" s="18" t="s">
        <v>29</v>
      </c>
      <c r="D88" s="21">
        <v>247.99652499999999</v>
      </c>
      <c r="E88" s="21">
        <v>0</v>
      </c>
      <c r="F88" s="21">
        <v>0</v>
      </c>
      <c r="G88" s="21">
        <f t="shared" ref="G88:W88" si="11">G89</f>
        <v>0</v>
      </c>
      <c r="H88" s="21">
        <f t="shared" si="11"/>
        <v>0</v>
      </c>
      <c r="I88" s="21">
        <f t="shared" si="11"/>
        <v>0</v>
      </c>
      <c r="J88" s="21">
        <f t="shared" si="11"/>
        <v>0</v>
      </c>
      <c r="K88" s="21">
        <v>0</v>
      </c>
      <c r="L88" s="21">
        <f t="shared" si="11"/>
        <v>0</v>
      </c>
      <c r="M88" s="21">
        <f t="shared" si="11"/>
        <v>0</v>
      </c>
      <c r="N88" s="21">
        <f t="shared" si="7"/>
        <v>0</v>
      </c>
      <c r="O88" s="21">
        <f t="shared" si="11"/>
        <v>0</v>
      </c>
      <c r="P88" s="21">
        <f t="shared" si="11"/>
        <v>0</v>
      </c>
      <c r="Q88" s="21">
        <f t="shared" si="11"/>
        <v>0</v>
      </c>
      <c r="R88" s="21">
        <f t="shared" si="11"/>
        <v>0</v>
      </c>
      <c r="S88" s="21">
        <f t="shared" si="11"/>
        <v>0</v>
      </c>
      <c r="T88" s="21">
        <f t="shared" si="11"/>
        <v>0</v>
      </c>
      <c r="U88" s="27">
        <f t="shared" si="11"/>
        <v>0</v>
      </c>
      <c r="V88" s="27">
        <f t="shared" si="11"/>
        <v>0</v>
      </c>
      <c r="W88" s="27" t="s">
        <v>69</v>
      </c>
      <c r="X88" s="29" t="s">
        <v>69</v>
      </c>
      <c r="Y88" s="40"/>
    </row>
    <row r="89" spans="1:25" ht="45" x14ac:dyDescent="0.25">
      <c r="A89" s="30" t="s">
        <v>149</v>
      </c>
      <c r="B89" s="31" t="s">
        <v>65</v>
      </c>
      <c r="C89" s="30" t="s">
        <v>66</v>
      </c>
      <c r="D89" s="27">
        <v>247.99652499999999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5</v>
      </c>
      <c r="L89" s="27">
        <v>0</v>
      </c>
      <c r="M89" s="27">
        <v>0</v>
      </c>
      <c r="N89" s="27">
        <f t="shared" si="7"/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8">
        <v>0</v>
      </c>
      <c r="W89" s="27" t="s">
        <v>69</v>
      </c>
      <c r="X89" s="29" t="s">
        <v>69</v>
      </c>
      <c r="Y89" s="40"/>
    </row>
    <row r="90" spans="1:25" ht="31.5" x14ac:dyDescent="0.25">
      <c r="A90" s="18" t="s">
        <v>150</v>
      </c>
      <c r="B90" s="19" t="s">
        <v>67</v>
      </c>
      <c r="C90" s="18" t="s">
        <v>29</v>
      </c>
      <c r="D90" s="21" t="s">
        <v>69</v>
      </c>
      <c r="E90" s="21" t="s">
        <v>69</v>
      </c>
      <c r="F90" s="21" t="s">
        <v>69</v>
      </c>
      <c r="G90" s="21" t="s">
        <v>69</v>
      </c>
      <c r="H90" s="21" t="s">
        <v>69</v>
      </c>
      <c r="I90" s="21" t="s">
        <v>69</v>
      </c>
      <c r="J90" s="21" t="s">
        <v>69</v>
      </c>
      <c r="K90" s="21" t="s">
        <v>69</v>
      </c>
      <c r="L90" s="21" t="s">
        <v>69</v>
      </c>
      <c r="M90" s="21" t="s">
        <v>69</v>
      </c>
      <c r="N90" s="21" t="str">
        <f t="shared" si="7"/>
        <v>нд</v>
      </c>
      <c r="O90" s="21" t="s">
        <v>69</v>
      </c>
      <c r="P90" s="21" t="s">
        <v>69</v>
      </c>
      <c r="Q90" s="21" t="s">
        <v>69</v>
      </c>
      <c r="R90" s="21" t="s">
        <v>69</v>
      </c>
      <c r="S90" s="21" t="s">
        <v>69</v>
      </c>
      <c r="T90" s="21" t="s">
        <v>69</v>
      </c>
      <c r="U90" s="27" t="s">
        <v>69</v>
      </c>
      <c r="V90" s="27" t="s">
        <v>69</v>
      </c>
      <c r="W90" s="27" t="s">
        <v>69</v>
      </c>
      <c r="X90" s="29" t="s">
        <v>69</v>
      </c>
      <c r="Y90" s="40"/>
    </row>
    <row r="91" spans="1:25" ht="31.5" x14ac:dyDescent="0.25">
      <c r="A91" s="18" t="s">
        <v>151</v>
      </c>
      <c r="B91" s="19" t="s">
        <v>68</v>
      </c>
      <c r="C91" s="18" t="s">
        <v>29</v>
      </c>
      <c r="D91" s="21">
        <v>23.350559799999999</v>
      </c>
      <c r="E91" s="21">
        <v>0</v>
      </c>
      <c r="F91" s="21">
        <v>2.166458</v>
      </c>
      <c r="G91" s="21">
        <f t="shared" ref="G91:V91" si="12">G96</f>
        <v>0</v>
      </c>
      <c r="H91" s="21">
        <f t="shared" si="12"/>
        <v>0</v>
      </c>
      <c r="I91" s="21">
        <f t="shared" si="12"/>
        <v>0</v>
      </c>
      <c r="J91" s="21">
        <f t="shared" si="12"/>
        <v>0</v>
      </c>
      <c r="K91" s="21">
        <v>4</v>
      </c>
      <c r="L91" s="21">
        <f t="shared" si="12"/>
        <v>0</v>
      </c>
      <c r="M91" s="21">
        <f t="shared" si="12"/>
        <v>0</v>
      </c>
      <c r="N91" s="21">
        <f t="shared" si="7"/>
        <v>2.166458</v>
      </c>
      <c r="O91" s="21">
        <f t="shared" si="12"/>
        <v>0</v>
      </c>
      <c r="P91" s="21">
        <f t="shared" si="12"/>
        <v>0</v>
      </c>
      <c r="Q91" s="21">
        <f t="shared" si="12"/>
        <v>0</v>
      </c>
      <c r="R91" s="21">
        <f t="shared" si="12"/>
        <v>0</v>
      </c>
      <c r="S91" s="21">
        <f t="shared" si="12"/>
        <v>3</v>
      </c>
      <c r="T91" s="21">
        <f t="shared" si="12"/>
        <v>0</v>
      </c>
      <c r="U91" s="27">
        <f t="shared" si="12"/>
        <v>0</v>
      </c>
      <c r="V91" s="27">
        <f t="shared" si="12"/>
        <v>0</v>
      </c>
      <c r="W91" s="27" t="s">
        <v>69</v>
      </c>
      <c r="X91" s="29" t="s">
        <v>69</v>
      </c>
      <c r="Y91" s="40"/>
    </row>
    <row r="92" spans="1:25" ht="33.75" x14ac:dyDescent="0.25">
      <c r="A92" s="33" t="s">
        <v>152</v>
      </c>
      <c r="B92" s="31" t="s">
        <v>154</v>
      </c>
      <c r="C92" s="30" t="s">
        <v>155</v>
      </c>
      <c r="D92" s="27">
        <v>3.7006199999999998</v>
      </c>
      <c r="E92" s="27" t="s">
        <v>69</v>
      </c>
      <c r="F92" s="27" t="s">
        <v>69</v>
      </c>
      <c r="G92" s="27" t="s">
        <v>69</v>
      </c>
      <c r="H92" s="27" t="s">
        <v>69</v>
      </c>
      <c r="I92" s="27" t="s">
        <v>69</v>
      </c>
      <c r="J92" s="27" t="s">
        <v>69</v>
      </c>
      <c r="K92" s="27" t="s">
        <v>69</v>
      </c>
      <c r="L92" s="27" t="s">
        <v>69</v>
      </c>
      <c r="M92" s="27" t="s">
        <v>69</v>
      </c>
      <c r="N92" s="27" t="str">
        <f t="shared" si="7"/>
        <v>нд</v>
      </c>
      <c r="O92" s="27" t="s">
        <v>69</v>
      </c>
      <c r="P92" s="27" t="s">
        <v>69</v>
      </c>
      <c r="Q92" s="27" t="s">
        <v>69</v>
      </c>
      <c r="R92" s="27" t="s">
        <v>69</v>
      </c>
      <c r="S92" s="27" t="s">
        <v>69</v>
      </c>
      <c r="T92" s="27" t="s">
        <v>69</v>
      </c>
      <c r="U92" s="27" t="s">
        <v>69</v>
      </c>
      <c r="V92" s="27" t="s">
        <v>69</v>
      </c>
      <c r="W92" s="27" t="s">
        <v>69</v>
      </c>
      <c r="X92" s="29" t="s">
        <v>69</v>
      </c>
      <c r="Y92" s="40"/>
    </row>
    <row r="93" spans="1:25" ht="22.5" x14ac:dyDescent="0.25">
      <c r="A93" s="30" t="s">
        <v>153</v>
      </c>
      <c r="B93" s="31" t="s">
        <v>160</v>
      </c>
      <c r="C93" s="30" t="s">
        <v>161</v>
      </c>
      <c r="D93" s="27">
        <v>0.29997167000000002</v>
      </c>
      <c r="E93" s="27" t="s">
        <v>69</v>
      </c>
      <c r="F93" s="27" t="s">
        <v>69</v>
      </c>
      <c r="G93" s="27" t="s">
        <v>69</v>
      </c>
      <c r="H93" s="27" t="s">
        <v>69</v>
      </c>
      <c r="I93" s="27" t="s">
        <v>69</v>
      </c>
      <c r="J93" s="27" t="s">
        <v>69</v>
      </c>
      <c r="K93" s="27" t="s">
        <v>69</v>
      </c>
      <c r="L93" s="27" t="s">
        <v>69</v>
      </c>
      <c r="M93" s="27" t="s">
        <v>69</v>
      </c>
      <c r="N93" s="27" t="str">
        <f t="shared" si="7"/>
        <v>нд</v>
      </c>
      <c r="O93" s="27" t="s">
        <v>69</v>
      </c>
      <c r="P93" s="27" t="s">
        <v>69</v>
      </c>
      <c r="Q93" s="27" t="s">
        <v>69</v>
      </c>
      <c r="R93" s="27" t="s">
        <v>69</v>
      </c>
      <c r="S93" s="27" t="s">
        <v>69</v>
      </c>
      <c r="T93" s="27" t="s">
        <v>69</v>
      </c>
      <c r="U93" s="27" t="s">
        <v>69</v>
      </c>
      <c r="V93" s="27" t="s">
        <v>69</v>
      </c>
      <c r="W93" s="27" t="s">
        <v>69</v>
      </c>
      <c r="X93" s="29" t="s">
        <v>69</v>
      </c>
      <c r="Y93" s="40"/>
    </row>
    <row r="94" spans="1:25" ht="56.25" x14ac:dyDescent="0.25">
      <c r="A94" s="33" t="s">
        <v>156</v>
      </c>
      <c r="B94" s="31" t="s">
        <v>162</v>
      </c>
      <c r="C94" s="30" t="s">
        <v>163</v>
      </c>
      <c r="D94" s="27">
        <v>7.8832850241545902</v>
      </c>
      <c r="E94" s="27" t="s">
        <v>69</v>
      </c>
      <c r="F94" s="27" t="s">
        <v>69</v>
      </c>
      <c r="G94" s="27" t="s">
        <v>69</v>
      </c>
      <c r="H94" s="27" t="s">
        <v>69</v>
      </c>
      <c r="I94" s="27" t="s">
        <v>69</v>
      </c>
      <c r="J94" s="27" t="s">
        <v>69</v>
      </c>
      <c r="K94" s="27" t="s">
        <v>69</v>
      </c>
      <c r="L94" s="27" t="s">
        <v>69</v>
      </c>
      <c r="M94" s="27" t="s">
        <v>69</v>
      </c>
      <c r="N94" s="27" t="str">
        <f t="shared" si="7"/>
        <v>нд</v>
      </c>
      <c r="O94" s="27" t="s">
        <v>69</v>
      </c>
      <c r="P94" s="27" t="s">
        <v>69</v>
      </c>
      <c r="Q94" s="27" t="s">
        <v>69</v>
      </c>
      <c r="R94" s="27" t="s">
        <v>69</v>
      </c>
      <c r="S94" s="27" t="s">
        <v>69</v>
      </c>
      <c r="T94" s="27" t="s">
        <v>69</v>
      </c>
      <c r="U94" s="27" t="s">
        <v>69</v>
      </c>
      <c r="V94" s="27" t="s">
        <v>69</v>
      </c>
      <c r="W94" s="27" t="s">
        <v>69</v>
      </c>
      <c r="X94" s="29" t="s">
        <v>69</v>
      </c>
      <c r="Y94" s="40"/>
    </row>
    <row r="95" spans="1:25" ht="56.25" x14ac:dyDescent="0.25">
      <c r="A95" s="30" t="s">
        <v>157</v>
      </c>
      <c r="B95" s="31" t="s">
        <v>164</v>
      </c>
      <c r="C95" s="30" t="s">
        <v>165</v>
      </c>
      <c r="D95" s="27">
        <v>3.8667149758454098</v>
      </c>
      <c r="E95" s="27" t="s">
        <v>69</v>
      </c>
      <c r="F95" s="27" t="s">
        <v>69</v>
      </c>
      <c r="G95" s="27" t="s">
        <v>69</v>
      </c>
      <c r="H95" s="27" t="s">
        <v>69</v>
      </c>
      <c r="I95" s="27" t="s">
        <v>69</v>
      </c>
      <c r="J95" s="27" t="s">
        <v>69</v>
      </c>
      <c r="K95" s="27" t="s">
        <v>69</v>
      </c>
      <c r="L95" s="27" t="s">
        <v>69</v>
      </c>
      <c r="M95" s="27" t="s">
        <v>69</v>
      </c>
      <c r="N95" s="27" t="str">
        <f t="shared" si="7"/>
        <v>нд</v>
      </c>
      <c r="O95" s="27" t="s">
        <v>69</v>
      </c>
      <c r="P95" s="27" t="s">
        <v>69</v>
      </c>
      <c r="Q95" s="27" t="s">
        <v>69</v>
      </c>
      <c r="R95" s="27" t="s">
        <v>69</v>
      </c>
      <c r="S95" s="27" t="s">
        <v>69</v>
      </c>
      <c r="T95" s="27" t="s">
        <v>69</v>
      </c>
      <c r="U95" s="27" t="s">
        <v>69</v>
      </c>
      <c r="V95" s="27" t="s">
        <v>69</v>
      </c>
      <c r="W95" s="27" t="s">
        <v>69</v>
      </c>
      <c r="X95" s="29" t="s">
        <v>69</v>
      </c>
      <c r="Y95" s="40"/>
    </row>
    <row r="96" spans="1:25" ht="45" x14ac:dyDescent="0.25">
      <c r="A96" s="30" t="s">
        <v>158</v>
      </c>
      <c r="B96" s="31" t="s">
        <v>189</v>
      </c>
      <c r="C96" s="30" t="s">
        <v>190</v>
      </c>
      <c r="D96" s="27">
        <v>7.2448223</v>
      </c>
      <c r="E96" s="27">
        <v>0</v>
      </c>
      <c r="F96" s="27">
        <v>2.0672000000000001</v>
      </c>
      <c r="G96" s="27">
        <v>0</v>
      </c>
      <c r="H96" s="27">
        <v>0</v>
      </c>
      <c r="I96" s="27">
        <v>0</v>
      </c>
      <c r="J96" s="27">
        <v>0</v>
      </c>
      <c r="K96" s="27">
        <v>3</v>
      </c>
      <c r="L96" s="27">
        <v>0</v>
      </c>
      <c r="M96" s="27">
        <v>0</v>
      </c>
      <c r="N96" s="27">
        <v>1.3088583300000001</v>
      </c>
      <c r="O96" s="27">
        <v>0</v>
      </c>
      <c r="P96" s="27">
        <v>0</v>
      </c>
      <c r="Q96" s="27">
        <v>0</v>
      </c>
      <c r="R96" s="27">
        <v>0</v>
      </c>
      <c r="S96" s="27">
        <v>3</v>
      </c>
      <c r="T96" s="27">
        <v>0</v>
      </c>
      <c r="U96" s="27">
        <v>0</v>
      </c>
      <c r="V96" s="28">
        <v>0</v>
      </c>
      <c r="W96" s="27" t="s">
        <v>69</v>
      </c>
      <c r="X96" s="29" t="s">
        <v>69</v>
      </c>
      <c r="Y96" s="40"/>
    </row>
    <row r="97" spans="1:25" ht="33.75" x14ac:dyDescent="0.25">
      <c r="A97" s="33" t="s">
        <v>159</v>
      </c>
      <c r="B97" s="31" t="s">
        <v>191</v>
      </c>
      <c r="C97" s="30" t="s">
        <v>192</v>
      </c>
      <c r="D97" s="27">
        <v>0.35514583</v>
      </c>
      <c r="E97" s="27">
        <v>0</v>
      </c>
      <c r="F97" s="27">
        <v>9.9257999999999999E-2</v>
      </c>
      <c r="G97" s="27" t="s">
        <v>69</v>
      </c>
      <c r="H97" s="27" t="s">
        <v>69</v>
      </c>
      <c r="I97" s="27" t="s">
        <v>69</v>
      </c>
      <c r="J97" s="27" t="s">
        <v>69</v>
      </c>
      <c r="K97" s="27">
        <v>1</v>
      </c>
      <c r="L97" s="27" t="s">
        <v>69</v>
      </c>
      <c r="M97" s="27" t="s">
        <v>69</v>
      </c>
      <c r="N97" s="27">
        <v>0.45988400000000001</v>
      </c>
      <c r="O97" s="27" t="s">
        <v>69</v>
      </c>
      <c r="P97" s="27" t="s">
        <v>69</v>
      </c>
      <c r="Q97" s="27" t="s">
        <v>69</v>
      </c>
      <c r="R97" s="27" t="s">
        <v>69</v>
      </c>
      <c r="S97" s="27">
        <v>4</v>
      </c>
      <c r="T97" s="27" t="s">
        <v>69</v>
      </c>
      <c r="U97" s="27" t="s">
        <v>69</v>
      </c>
      <c r="V97" s="27" t="s">
        <v>69</v>
      </c>
      <c r="W97" s="27" t="s">
        <v>69</v>
      </c>
      <c r="X97" s="29" t="s">
        <v>69</v>
      </c>
      <c r="Y97" s="40" t="s">
        <v>243</v>
      </c>
    </row>
    <row r="98" spans="1:25" ht="21" x14ac:dyDescent="0.25">
      <c r="A98" s="18" t="s">
        <v>166</v>
      </c>
      <c r="B98" s="19" t="s">
        <v>70</v>
      </c>
      <c r="C98" s="18" t="s">
        <v>29</v>
      </c>
      <c r="D98" s="21">
        <v>18.052057468296599</v>
      </c>
      <c r="E98" s="21">
        <v>0</v>
      </c>
      <c r="F98" s="21">
        <v>6.0723750000000001</v>
      </c>
      <c r="G98" s="21" t="s">
        <v>69</v>
      </c>
      <c r="H98" s="21" t="s">
        <v>69</v>
      </c>
      <c r="I98" s="21" t="s">
        <v>69</v>
      </c>
      <c r="J98" s="21" t="s">
        <v>69</v>
      </c>
      <c r="K98" s="21">
        <v>9</v>
      </c>
      <c r="L98" s="21" t="s">
        <v>69</v>
      </c>
      <c r="M98" s="21" t="s">
        <v>69</v>
      </c>
      <c r="N98" s="21">
        <f t="shared" si="7"/>
        <v>6.0723750000000001</v>
      </c>
      <c r="O98" s="21" t="s">
        <v>69</v>
      </c>
      <c r="P98" s="21" t="s">
        <v>69</v>
      </c>
      <c r="Q98" s="21" t="s">
        <v>69</v>
      </c>
      <c r="R98" s="21" t="s">
        <v>69</v>
      </c>
      <c r="S98" s="21" t="s">
        <v>69</v>
      </c>
      <c r="T98" s="21" t="s">
        <v>69</v>
      </c>
      <c r="U98" s="27" t="s">
        <v>69</v>
      </c>
      <c r="V98" s="27" t="s">
        <v>69</v>
      </c>
      <c r="W98" s="27" t="s">
        <v>69</v>
      </c>
      <c r="X98" s="29" t="s">
        <v>69</v>
      </c>
      <c r="Y98" s="40"/>
    </row>
    <row r="99" spans="1:25" ht="45" x14ac:dyDescent="0.25">
      <c r="A99" s="30" t="s">
        <v>167</v>
      </c>
      <c r="B99" s="31" t="s">
        <v>193</v>
      </c>
      <c r="C99" s="30" t="s">
        <v>194</v>
      </c>
      <c r="D99" s="27" t="s">
        <v>69</v>
      </c>
      <c r="E99" s="27" t="s">
        <v>69</v>
      </c>
      <c r="F99" s="27" t="s">
        <v>69</v>
      </c>
      <c r="G99" s="27" t="s">
        <v>69</v>
      </c>
      <c r="H99" s="27" t="s">
        <v>69</v>
      </c>
      <c r="I99" s="27" t="s">
        <v>69</v>
      </c>
      <c r="J99" s="27" t="s">
        <v>69</v>
      </c>
      <c r="K99" s="27" t="s">
        <v>69</v>
      </c>
      <c r="L99" s="27" t="s">
        <v>69</v>
      </c>
      <c r="M99" s="27" t="s">
        <v>69</v>
      </c>
      <c r="N99" s="27" t="str">
        <f t="shared" si="7"/>
        <v>нд</v>
      </c>
      <c r="O99" s="27" t="s">
        <v>69</v>
      </c>
      <c r="P99" s="27" t="s">
        <v>69</v>
      </c>
      <c r="Q99" s="27" t="s">
        <v>69</v>
      </c>
      <c r="R99" s="27" t="s">
        <v>69</v>
      </c>
      <c r="S99" s="27" t="s">
        <v>69</v>
      </c>
      <c r="T99" s="27" t="s">
        <v>69</v>
      </c>
      <c r="U99" s="27" t="s">
        <v>69</v>
      </c>
      <c r="V99" s="27" t="s">
        <v>69</v>
      </c>
      <c r="W99" s="27" t="s">
        <v>69</v>
      </c>
      <c r="X99" s="29" t="s">
        <v>69</v>
      </c>
      <c r="Y99" s="40"/>
    </row>
    <row r="100" spans="1:25" ht="45" x14ac:dyDescent="0.25">
      <c r="A100" s="30" t="s">
        <v>168</v>
      </c>
      <c r="B100" s="31" t="s">
        <v>195</v>
      </c>
      <c r="C100" s="30" t="s">
        <v>196</v>
      </c>
      <c r="D100" s="27">
        <v>14.016682468296599</v>
      </c>
      <c r="E100" s="27">
        <v>0</v>
      </c>
      <c r="F100" s="27">
        <v>2.0369999999999999</v>
      </c>
      <c r="G100" s="27" t="s">
        <v>69</v>
      </c>
      <c r="H100" s="27" t="s">
        <v>69</v>
      </c>
      <c r="I100" s="27" t="s">
        <v>69</v>
      </c>
      <c r="J100" s="27" t="s">
        <v>69</v>
      </c>
      <c r="K100" s="27">
        <v>8</v>
      </c>
      <c r="L100" s="27" t="s">
        <v>69</v>
      </c>
      <c r="M100" s="27" t="s">
        <v>69</v>
      </c>
      <c r="N100" s="27">
        <v>0.91919916000000002</v>
      </c>
      <c r="O100" s="27" t="s">
        <v>69</v>
      </c>
      <c r="P100" s="27" t="s">
        <v>69</v>
      </c>
      <c r="Q100" s="27" t="s">
        <v>69</v>
      </c>
      <c r="R100" s="27" t="s">
        <v>69</v>
      </c>
      <c r="S100" s="27" t="s">
        <v>69</v>
      </c>
      <c r="T100" s="27" t="s">
        <v>69</v>
      </c>
      <c r="U100" s="27" t="s">
        <v>69</v>
      </c>
      <c r="V100" s="27" t="s">
        <v>69</v>
      </c>
      <c r="W100" s="27" t="s">
        <v>69</v>
      </c>
      <c r="X100" s="29" t="s">
        <v>69</v>
      </c>
      <c r="Y100" s="40" t="s">
        <v>242</v>
      </c>
    </row>
    <row r="101" spans="1:25" ht="45" x14ac:dyDescent="0.25">
      <c r="A101" s="30" t="s">
        <v>230</v>
      </c>
      <c r="B101" s="31" t="s">
        <v>231</v>
      </c>
      <c r="C101" s="30" t="s">
        <v>232</v>
      </c>
      <c r="D101" s="27">
        <v>4.0353750000000002</v>
      </c>
      <c r="E101" s="27">
        <v>0</v>
      </c>
      <c r="F101" s="27">
        <v>4.0353750000000002</v>
      </c>
      <c r="G101" s="27" t="s">
        <v>69</v>
      </c>
      <c r="H101" s="27" t="s">
        <v>69</v>
      </c>
      <c r="I101" s="27" t="s">
        <v>69</v>
      </c>
      <c r="J101" s="27" t="s">
        <v>69</v>
      </c>
      <c r="K101" s="27">
        <v>1</v>
      </c>
      <c r="L101" s="27" t="s">
        <v>69</v>
      </c>
      <c r="M101" s="27" t="s">
        <v>69</v>
      </c>
      <c r="N101" s="27" t="s">
        <v>69</v>
      </c>
      <c r="O101" s="27" t="s">
        <v>69</v>
      </c>
      <c r="P101" s="27" t="s">
        <v>69</v>
      </c>
      <c r="Q101" s="27" t="s">
        <v>69</v>
      </c>
      <c r="R101" s="27" t="s">
        <v>69</v>
      </c>
      <c r="S101" s="27">
        <v>1</v>
      </c>
      <c r="T101" s="27" t="s">
        <v>69</v>
      </c>
      <c r="U101" s="27" t="s">
        <v>69</v>
      </c>
      <c r="V101" s="27" t="s">
        <v>69</v>
      </c>
      <c r="W101" s="27" t="s">
        <v>69</v>
      </c>
      <c r="X101" s="29" t="s">
        <v>69</v>
      </c>
      <c r="Y101" s="40"/>
    </row>
    <row r="102" spans="1:25" ht="31.5" x14ac:dyDescent="0.25">
      <c r="A102" s="18" t="s">
        <v>169</v>
      </c>
      <c r="B102" s="19" t="s">
        <v>170</v>
      </c>
      <c r="C102" s="18" t="s">
        <v>29</v>
      </c>
      <c r="D102" s="21">
        <f>SUM(D103:D107)</f>
        <v>69.880324733333296</v>
      </c>
      <c r="E102" s="21" t="s">
        <v>69</v>
      </c>
      <c r="F102" s="21" t="s">
        <v>69</v>
      </c>
      <c r="G102" s="21" t="s">
        <v>69</v>
      </c>
      <c r="H102" s="21" t="s">
        <v>69</v>
      </c>
      <c r="I102" s="21" t="s">
        <v>69</v>
      </c>
      <c r="J102" s="21" t="s">
        <v>69</v>
      </c>
      <c r="K102" s="21" t="s">
        <v>69</v>
      </c>
      <c r="L102" s="21" t="s">
        <v>69</v>
      </c>
      <c r="M102" s="21" t="s">
        <v>69</v>
      </c>
      <c r="N102" s="21" t="str">
        <f t="shared" si="7"/>
        <v>нд</v>
      </c>
      <c r="O102" s="21" t="s">
        <v>69</v>
      </c>
      <c r="P102" s="21" t="s">
        <v>69</v>
      </c>
      <c r="Q102" s="21" t="s">
        <v>69</v>
      </c>
      <c r="R102" s="21" t="s">
        <v>69</v>
      </c>
      <c r="S102" s="21" t="s">
        <v>69</v>
      </c>
      <c r="T102" s="21" t="s">
        <v>69</v>
      </c>
      <c r="U102" s="27" t="s">
        <v>69</v>
      </c>
      <c r="V102" s="27" t="s">
        <v>69</v>
      </c>
      <c r="W102" s="27" t="s">
        <v>69</v>
      </c>
      <c r="X102" s="29" t="s">
        <v>69</v>
      </c>
      <c r="Y102" s="40"/>
    </row>
    <row r="103" spans="1:25" ht="45" x14ac:dyDescent="0.25">
      <c r="A103" s="26" t="s">
        <v>171</v>
      </c>
      <c r="B103" s="23" t="s">
        <v>197</v>
      </c>
      <c r="C103" s="26" t="s">
        <v>198</v>
      </c>
      <c r="D103" s="27">
        <v>57.433333333333302</v>
      </c>
      <c r="E103" s="24" t="s">
        <v>69</v>
      </c>
      <c r="F103" s="24" t="s">
        <v>69</v>
      </c>
      <c r="G103" s="27" t="s">
        <v>69</v>
      </c>
      <c r="H103" s="27" t="s">
        <v>69</v>
      </c>
      <c r="I103" s="27" t="s">
        <v>69</v>
      </c>
      <c r="J103" s="27" t="s">
        <v>69</v>
      </c>
      <c r="K103" s="24" t="s">
        <v>69</v>
      </c>
      <c r="L103" s="27" t="s">
        <v>69</v>
      </c>
      <c r="M103" s="27" t="s">
        <v>69</v>
      </c>
      <c r="N103" s="27" t="str">
        <f t="shared" si="7"/>
        <v>нд</v>
      </c>
      <c r="O103" s="27" t="s">
        <v>69</v>
      </c>
      <c r="P103" s="27" t="s">
        <v>69</v>
      </c>
      <c r="Q103" s="27" t="s">
        <v>69</v>
      </c>
      <c r="R103" s="27" t="s">
        <v>69</v>
      </c>
      <c r="S103" s="27" t="s">
        <v>69</v>
      </c>
      <c r="T103" s="27" t="s">
        <v>69</v>
      </c>
      <c r="U103" s="27" t="s">
        <v>69</v>
      </c>
      <c r="V103" s="27" t="s">
        <v>69</v>
      </c>
      <c r="W103" s="27" t="s">
        <v>69</v>
      </c>
      <c r="X103" s="29" t="s">
        <v>69</v>
      </c>
      <c r="Y103" s="40"/>
    </row>
    <row r="104" spans="1:25" ht="56.25" x14ac:dyDescent="0.25">
      <c r="A104" s="35" t="s">
        <v>172</v>
      </c>
      <c r="B104" s="36" t="s">
        <v>233</v>
      </c>
      <c r="C104" s="37" t="s">
        <v>234</v>
      </c>
      <c r="D104" s="24">
        <v>6.92</v>
      </c>
      <c r="E104" s="24" t="s">
        <v>69</v>
      </c>
      <c r="F104" s="24">
        <v>4.3251670000000004</v>
      </c>
      <c r="G104" s="27" t="s">
        <v>69</v>
      </c>
      <c r="H104" s="27" t="s">
        <v>69</v>
      </c>
      <c r="I104" s="27" t="s">
        <v>69</v>
      </c>
      <c r="J104" s="27" t="s">
        <v>69</v>
      </c>
      <c r="K104" s="24">
        <v>1</v>
      </c>
      <c r="L104" s="27" t="s">
        <v>69</v>
      </c>
      <c r="M104" s="27" t="s">
        <v>69</v>
      </c>
      <c r="N104" s="27" t="s">
        <v>69</v>
      </c>
      <c r="O104" s="27" t="s">
        <v>69</v>
      </c>
      <c r="P104" s="27" t="s">
        <v>69</v>
      </c>
      <c r="Q104" s="27" t="s">
        <v>69</v>
      </c>
      <c r="R104" s="27" t="s">
        <v>69</v>
      </c>
      <c r="S104" s="27" t="s">
        <v>69</v>
      </c>
      <c r="T104" s="27" t="s">
        <v>69</v>
      </c>
      <c r="U104" s="27" t="s">
        <v>69</v>
      </c>
      <c r="V104" s="27" t="s">
        <v>69</v>
      </c>
      <c r="W104" s="27" t="s">
        <v>69</v>
      </c>
      <c r="X104" s="29" t="s">
        <v>69</v>
      </c>
      <c r="Y104" s="40" t="s">
        <v>241</v>
      </c>
    </row>
    <row r="105" spans="1:25" ht="33.75" x14ac:dyDescent="0.25">
      <c r="A105" s="26" t="s">
        <v>173</v>
      </c>
      <c r="B105" s="36" t="s">
        <v>235</v>
      </c>
      <c r="C105" s="37" t="s">
        <v>236</v>
      </c>
      <c r="D105" s="27">
        <v>1.6469849999999999</v>
      </c>
      <c r="E105" s="24" t="s">
        <v>69</v>
      </c>
      <c r="F105" s="24">
        <v>1.6469849999999999</v>
      </c>
      <c r="G105" s="27" t="s">
        <v>69</v>
      </c>
      <c r="H105" s="27" t="s">
        <v>69</v>
      </c>
      <c r="I105" s="27" t="s">
        <v>69</v>
      </c>
      <c r="J105" s="27" t="s">
        <v>69</v>
      </c>
      <c r="K105" s="24">
        <v>1</v>
      </c>
      <c r="L105" s="27" t="s">
        <v>69</v>
      </c>
      <c r="M105" s="27" t="s">
        <v>69</v>
      </c>
      <c r="N105" s="27">
        <v>1.3988363400000003</v>
      </c>
      <c r="O105" s="27" t="s">
        <v>69</v>
      </c>
      <c r="P105" s="27" t="s">
        <v>69</v>
      </c>
      <c r="Q105" s="27" t="s">
        <v>69</v>
      </c>
      <c r="R105" s="27" t="s">
        <v>69</v>
      </c>
      <c r="S105" s="27">
        <v>1</v>
      </c>
      <c r="T105" s="27" t="s">
        <v>69</v>
      </c>
      <c r="U105" s="27" t="s">
        <v>69</v>
      </c>
      <c r="V105" s="27" t="s">
        <v>69</v>
      </c>
      <c r="W105" s="27">
        <f>+N105-F105</f>
        <v>-0.24814865999999958</v>
      </c>
      <c r="X105" s="39">
        <f>+N105/F105-1</f>
        <v>-0.15066843960327481</v>
      </c>
      <c r="Y105" s="40" t="s">
        <v>203</v>
      </c>
    </row>
    <row r="106" spans="1:25" ht="90" x14ac:dyDescent="0.25">
      <c r="A106" s="35" t="s">
        <v>237</v>
      </c>
      <c r="B106" s="23" t="s">
        <v>199</v>
      </c>
      <c r="C106" s="26" t="s">
        <v>200</v>
      </c>
      <c r="D106" s="27">
        <v>3.2204063999999999</v>
      </c>
      <c r="E106" s="24">
        <v>0</v>
      </c>
      <c r="F106" s="24">
        <v>3.2204063999999999</v>
      </c>
      <c r="G106" s="27" t="s">
        <v>69</v>
      </c>
      <c r="H106" s="27" t="s">
        <v>69</v>
      </c>
      <c r="I106" s="27" t="s">
        <v>69</v>
      </c>
      <c r="J106" s="27" t="s">
        <v>69</v>
      </c>
      <c r="K106" s="24">
        <v>1</v>
      </c>
      <c r="L106" s="27" t="s">
        <v>69</v>
      </c>
      <c r="M106" s="27" t="s">
        <v>69</v>
      </c>
      <c r="N106" s="27">
        <v>2.0207126916666698</v>
      </c>
      <c r="O106" s="27" t="s">
        <v>69</v>
      </c>
      <c r="P106" s="27" t="s">
        <v>69</v>
      </c>
      <c r="Q106" s="27" t="s">
        <v>69</v>
      </c>
      <c r="R106" s="27" t="s">
        <v>69</v>
      </c>
      <c r="S106" s="27" t="s">
        <v>69</v>
      </c>
      <c r="T106" s="27" t="s">
        <v>69</v>
      </c>
      <c r="U106" s="27" t="s">
        <v>69</v>
      </c>
      <c r="V106" s="27" t="s">
        <v>69</v>
      </c>
      <c r="W106" s="27">
        <f>+N106-F106</f>
        <v>-1.1996937083333301</v>
      </c>
      <c r="X106" s="39">
        <f>+N106/F106-1</f>
        <v>-0.37252866853491851</v>
      </c>
      <c r="Y106" s="40" t="s">
        <v>240</v>
      </c>
    </row>
    <row r="107" spans="1:25" x14ac:dyDescent="0.25">
      <c r="A107" s="26" t="s">
        <v>238</v>
      </c>
      <c r="B107" s="23" t="s">
        <v>201</v>
      </c>
      <c r="C107" s="26" t="s">
        <v>202</v>
      </c>
      <c r="D107" s="27">
        <v>0.65959999999999996</v>
      </c>
      <c r="E107" s="24">
        <v>0</v>
      </c>
      <c r="F107" s="24">
        <v>0.65959999999999996</v>
      </c>
      <c r="G107" s="27" t="s">
        <v>69</v>
      </c>
      <c r="H107" s="27" t="s">
        <v>69</v>
      </c>
      <c r="I107" s="27" t="s">
        <v>69</v>
      </c>
      <c r="J107" s="27" t="s">
        <v>69</v>
      </c>
      <c r="K107" s="24">
        <v>1</v>
      </c>
      <c r="L107" s="27" t="s">
        <v>69</v>
      </c>
      <c r="M107" s="27" t="s">
        <v>69</v>
      </c>
      <c r="N107" s="27">
        <f t="shared" si="7"/>
        <v>0.65959999999999996</v>
      </c>
      <c r="O107" s="27" t="s">
        <v>69</v>
      </c>
      <c r="P107" s="27" t="s">
        <v>69</v>
      </c>
      <c r="Q107" s="27" t="s">
        <v>69</v>
      </c>
      <c r="R107" s="27" t="s">
        <v>69</v>
      </c>
      <c r="S107" s="27">
        <v>1</v>
      </c>
      <c r="T107" s="27" t="s">
        <v>69</v>
      </c>
      <c r="U107" s="27" t="s">
        <v>69</v>
      </c>
      <c r="V107" s="27" t="s">
        <v>69</v>
      </c>
      <c r="W107" s="27">
        <f>+N107-F107</f>
        <v>0</v>
      </c>
      <c r="X107" s="38">
        <f>+N107/F107-1</f>
        <v>0</v>
      </c>
      <c r="Y107" s="40"/>
    </row>
  </sheetData>
  <autoFilter ref="A18:WWG107" xr:uid="{00000000-0009-0000-0000-000000000000}"/>
  <mergeCells count="21">
    <mergeCell ref="Y14:Y17"/>
    <mergeCell ref="U16:V16"/>
    <mergeCell ref="W16:X16"/>
    <mergeCell ref="A14:A17"/>
    <mergeCell ref="B14:B17"/>
    <mergeCell ref="C14:C17"/>
    <mergeCell ref="D14:D17"/>
    <mergeCell ref="U14:X15"/>
    <mergeCell ref="V2:Y2"/>
    <mergeCell ref="A3:Y3"/>
    <mergeCell ref="J4:K4"/>
    <mergeCell ref="H6:R6"/>
    <mergeCell ref="H7:R7"/>
    <mergeCell ref="J9:K9"/>
    <mergeCell ref="F16:L16"/>
    <mergeCell ref="E15:L15"/>
    <mergeCell ref="N16:T16"/>
    <mergeCell ref="M15:T15"/>
    <mergeCell ref="E14:T14"/>
    <mergeCell ref="I11:U11"/>
    <mergeCell ref="I12:U12"/>
  </mergeCells>
  <conditionalFormatting sqref="B100:B101">
    <cfRule type="duplicateValues" dxfId="3" priority="1" stopIfTrue="1"/>
  </conditionalFormatting>
  <conditionalFormatting sqref="B64:B66">
    <cfRule type="duplicateValues" dxfId="2" priority="2" stopIfTrue="1"/>
  </conditionalFormatting>
  <conditionalFormatting sqref="B67:B71">
    <cfRule type="duplicateValues" dxfId="1" priority="3" stopIfTrue="1"/>
  </conditionalFormatting>
  <conditionalFormatting sqref="B97:B98">
    <cfRule type="duplicateValues" dxfId="0" priority="4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2024-03-31T23:29:24Z</dcterms:modified>
</cp:coreProperties>
</file>